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55" yWindow="6570" windowWidth="1785" windowHeight="990" activeTab="0"/>
  </bookViews>
  <sheets>
    <sheet name="Titel" sheetId="1" r:id="rId1"/>
    <sheet name="Einleitung" sheetId="2" r:id="rId2"/>
    <sheet name="Zufallsstichprobe" sheetId="3" r:id="rId3"/>
    <sheet name="Vergleich" sheetId="4" r:id="rId4"/>
    <sheet name="Excel-Technisches" sheetId="5" r:id="rId5"/>
    <sheet name=" " sheetId="6" r:id="rId6"/>
  </sheets>
  <definedNames/>
  <calcPr fullCalcOnLoad="1"/>
</workbook>
</file>

<file path=xl/sharedStrings.xml><?xml version="1.0" encoding="utf-8"?>
<sst xmlns="http://schemas.openxmlformats.org/spreadsheetml/2006/main" count="41" uniqueCount="39">
  <si>
    <t xml:space="preserve"> </t>
  </si>
  <si>
    <t>Anzahl rot in Grundgesamtheit:</t>
  </si>
  <si>
    <t>Anteil rot in Grundgesamtheit:</t>
  </si>
  <si>
    <t xml:space="preserve">Grundgesamtheit: 20x30 Zellen = 600 Zellen  </t>
  </si>
  <si>
    <r>
      <t xml:space="preserve">Grösse </t>
    </r>
    <r>
      <rPr>
        <b/>
        <sz val="9"/>
        <color indexed="17"/>
        <rFont val="Arial"/>
        <family val="2"/>
      </rPr>
      <t>Grundgesamtheit</t>
    </r>
    <r>
      <rPr>
        <sz val="9"/>
        <rFont val="Arial"/>
        <family val="2"/>
      </rPr>
      <t>:</t>
    </r>
  </si>
  <si>
    <r>
      <t xml:space="preserve">Grösse der </t>
    </r>
    <r>
      <rPr>
        <b/>
        <sz val="9"/>
        <color indexed="10"/>
        <rFont val="Arial"/>
        <family val="2"/>
      </rPr>
      <t>Stichprobe</t>
    </r>
    <r>
      <rPr>
        <sz val="9"/>
        <rFont val="Arial"/>
        <family val="2"/>
      </rPr>
      <t>:</t>
    </r>
  </si>
  <si>
    <r>
      <t>Vergleich:</t>
    </r>
    <r>
      <rPr>
        <sz val="9"/>
        <rFont val="Arial"/>
        <family val="2"/>
      </rPr>
      <t xml:space="preserve"> Abweichung der Schätzung vom realen Wert in der Grundgesamtheit </t>
    </r>
  </si>
  <si>
    <t>Mittelwert dieser 100 Schätzungen:</t>
  </si>
  <si>
    <t xml:space="preserve">Verteilung von 100 Schätzungen </t>
  </si>
  <si>
    <t>"Realer Wert": 1/4 von 20 =</t>
  </si>
  <si>
    <t>Vergleich</t>
  </si>
  <si>
    <t>Mittelwert</t>
  </si>
  <si>
    <r>
      <t xml:space="preserve">Anzahl </t>
    </r>
    <r>
      <rPr>
        <u val="single"/>
        <sz val="10"/>
        <color indexed="10"/>
        <rFont val="Arial"/>
        <family val="2"/>
      </rPr>
      <t>rote Felder</t>
    </r>
    <r>
      <rPr>
        <sz val="10"/>
        <color indexed="10"/>
        <rFont val="Arial"/>
        <family val="2"/>
      </rPr>
      <t xml:space="preserve"> in der Stichprobe:</t>
    </r>
  </si>
  <si>
    <t>Schätzung: (Anteil rot in der Stichprobe):</t>
  </si>
  <si>
    <r>
      <t>davon mit Merkmal rot: 150 Zellen (Anteil</t>
    </r>
    <r>
      <rPr>
        <sz val="8"/>
        <rFont val="Arial"/>
        <family val="2"/>
      </rPr>
      <t>=</t>
    </r>
    <r>
      <rPr>
        <sz val="8"/>
        <color indexed="10"/>
        <rFont val="Arial"/>
        <family val="2"/>
      </rPr>
      <t>0.25</t>
    </r>
    <r>
      <rPr>
        <sz val="8"/>
        <rFont val="Arial"/>
        <family val="2"/>
      </rPr>
      <t>)</t>
    </r>
  </si>
  <si>
    <t>Häufigkeit</t>
  </si>
  <si>
    <t>Schätzwerte</t>
  </si>
  <si>
    <t xml:space="preserve">Realer Wert: </t>
  </si>
  <si>
    <t>Standard-</t>
  </si>
  <si>
    <t>abweichung*</t>
  </si>
  <si>
    <t xml:space="preserve">  Häufigkeitsverteilung von 100 Stichproben</t>
  </si>
  <si>
    <t>50 Stichproben (2x25)</t>
  </si>
  <si>
    <t>Demo Stichprobe</t>
  </si>
  <si>
    <t>Ein Spielfeld zum Thema "Die Stichprobe: warum sie funktioniert"</t>
  </si>
  <si>
    <t>Diese Excel-Mappe dient zur Begleitung der Publikation</t>
  </si>
  <si>
    <t>"Die Stichprobe: warum sie funktioniert"</t>
  </si>
  <si>
    <t>Bundesamt für Statistik 2005 (Bestellnummer 654-0400)</t>
  </si>
  <si>
    <t>www.statistik.admin.ch</t>
  </si>
  <si>
    <t>Einleitung</t>
  </si>
  <si>
    <t>Idee, Aufbau</t>
  </si>
  <si>
    <r>
      <t xml:space="preserve">Wichtig! </t>
    </r>
    <r>
      <rPr>
        <sz val="9"/>
        <color indexed="10"/>
        <rFont val="Arial"/>
        <family val="2"/>
      </rPr>
      <t xml:space="preserve">Das Dokument enthält Excel-Makros. </t>
    </r>
  </si>
  <si>
    <t>Stichprobe vorbereiten, ziehen</t>
  </si>
  <si>
    <t>Resultate vergleichen. Schlüsse</t>
  </si>
  <si>
    <t>Inhalt</t>
  </si>
  <si>
    <t>(siehe auch Register unten)</t>
  </si>
  <si>
    <r>
      <t xml:space="preserve">                Excel-</t>
    </r>
    <r>
      <rPr>
        <b/>
        <sz val="9"/>
        <color indexed="10"/>
        <rFont val="Arial"/>
        <family val="2"/>
      </rPr>
      <t xml:space="preserve">Makrovirenschutz deaktiviert </t>
    </r>
    <r>
      <rPr>
        <sz val="9"/>
        <color indexed="10"/>
        <rFont val="Arial"/>
        <family val="2"/>
      </rPr>
      <t xml:space="preserve">sein. </t>
    </r>
  </si>
  <si>
    <t xml:space="preserve">                Damit es funktioniert, muss der</t>
  </si>
  <si>
    <t>Zufallsstichprobe</t>
  </si>
  <si>
    <t>(C) Copyright 2007 OFS / BFS / UST</t>
  </si>
</sst>
</file>

<file path=xl/styles.xml><?xml version="1.0" encoding="utf-8"?>
<styleSheet xmlns="http://schemas.openxmlformats.org/spreadsheetml/2006/main">
  <numFmts count="18">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0000"/>
  </numFmts>
  <fonts count="52">
    <font>
      <sz val="10"/>
      <name val="Arial"/>
      <family val="0"/>
    </font>
    <font>
      <sz val="5"/>
      <name val="Arial"/>
      <family val="2"/>
    </font>
    <font>
      <sz val="8"/>
      <name val="Arial"/>
      <family val="2"/>
    </font>
    <font>
      <u val="single"/>
      <sz val="10"/>
      <color indexed="12"/>
      <name val="Arial"/>
      <family val="0"/>
    </font>
    <font>
      <u val="single"/>
      <sz val="10"/>
      <color indexed="36"/>
      <name val="Arial"/>
      <family val="0"/>
    </font>
    <font>
      <b/>
      <sz val="10"/>
      <color indexed="10"/>
      <name val="Arial"/>
      <family val="2"/>
    </font>
    <font>
      <sz val="14"/>
      <name val="Arial"/>
      <family val="2"/>
    </font>
    <font>
      <b/>
      <sz val="10"/>
      <name val="Arial"/>
      <family val="2"/>
    </font>
    <font>
      <sz val="9"/>
      <name val="Arial"/>
      <family val="0"/>
    </font>
    <font>
      <i/>
      <sz val="10"/>
      <name val="Arial"/>
      <family val="2"/>
    </font>
    <font>
      <i/>
      <sz val="14"/>
      <name val="Arial"/>
      <family val="2"/>
    </font>
    <font>
      <b/>
      <sz val="9"/>
      <name val="Arial"/>
      <family val="2"/>
    </font>
    <font>
      <sz val="9"/>
      <color indexed="10"/>
      <name val="Arial"/>
      <family val="2"/>
    </font>
    <font>
      <u val="single"/>
      <sz val="9"/>
      <name val="Arial"/>
      <family val="2"/>
    </font>
    <font>
      <b/>
      <sz val="11"/>
      <name val="Arial"/>
      <family val="2"/>
    </font>
    <font>
      <sz val="10"/>
      <color indexed="10"/>
      <name val="Arial"/>
      <family val="2"/>
    </font>
    <font>
      <u val="single"/>
      <sz val="10"/>
      <color indexed="10"/>
      <name val="Arial"/>
      <family val="2"/>
    </font>
    <font>
      <b/>
      <sz val="12"/>
      <name val="Arial"/>
      <family val="2"/>
    </font>
    <font>
      <sz val="12"/>
      <name val="Arial"/>
      <family val="2"/>
    </font>
    <font>
      <b/>
      <sz val="9"/>
      <color indexed="10"/>
      <name val="Arial"/>
      <family val="2"/>
    </font>
    <font>
      <sz val="9"/>
      <color indexed="14"/>
      <name val="Arial"/>
      <family val="2"/>
    </font>
    <font>
      <sz val="6"/>
      <color indexed="9"/>
      <name val="Arial"/>
      <family val="2"/>
    </font>
    <font>
      <sz val="8"/>
      <color indexed="10"/>
      <name val="Arial"/>
      <family val="2"/>
    </font>
    <font>
      <b/>
      <sz val="9"/>
      <color indexed="17"/>
      <name val="Arial"/>
      <family val="2"/>
    </font>
    <font>
      <b/>
      <sz val="8"/>
      <color indexed="10"/>
      <name val="Arial"/>
      <family val="2"/>
    </font>
    <font>
      <sz val="8"/>
      <color indexed="12"/>
      <name val="Arial"/>
      <family val="2"/>
    </font>
    <font>
      <b/>
      <sz val="4"/>
      <name val="Arial"/>
      <family val="2"/>
    </font>
    <font>
      <sz val="10"/>
      <color indexed="12"/>
      <name val="Arial"/>
      <family val="0"/>
    </font>
    <font>
      <b/>
      <sz val="10"/>
      <color indexed="12"/>
      <name val="Arial"/>
      <family val="2"/>
    </font>
    <font>
      <b/>
      <i/>
      <sz val="10"/>
      <name val="Arial"/>
      <family val="2"/>
    </font>
    <font>
      <sz val="10"/>
      <color indexed="62"/>
      <name val="Arial"/>
      <family val="2"/>
    </font>
    <font>
      <b/>
      <sz val="12"/>
      <color indexed="62"/>
      <name val="Arial"/>
      <family val="2"/>
    </font>
    <font>
      <sz val="9"/>
      <color indexed="62"/>
      <name val="Arial"/>
      <family val="2"/>
    </font>
    <font>
      <sz val="8"/>
      <color indexed="62"/>
      <name val="Arial"/>
      <family val="2"/>
    </font>
    <font>
      <i/>
      <sz val="7"/>
      <name val="Arial"/>
      <family val="2"/>
    </font>
    <font>
      <sz val="8"/>
      <color indexed="55"/>
      <name val="Arial"/>
      <family val="2"/>
    </font>
    <font>
      <sz val="8"/>
      <color indexed="22"/>
      <name val="Arial"/>
      <family val="2"/>
    </font>
    <font>
      <sz val="10"/>
      <color indexed="22"/>
      <name val="Arial"/>
      <family val="2"/>
    </font>
    <font>
      <b/>
      <sz val="10"/>
      <color indexed="22"/>
      <name val="Arial"/>
      <family val="2"/>
    </font>
    <font>
      <b/>
      <sz val="8"/>
      <color indexed="22"/>
      <name val="Arial"/>
      <family val="2"/>
    </font>
    <font>
      <sz val="6"/>
      <color indexed="22"/>
      <name val="Arial"/>
      <family val="2"/>
    </font>
    <font>
      <i/>
      <sz val="9"/>
      <name val="Arial"/>
      <family val="2"/>
    </font>
    <font>
      <b/>
      <sz val="9"/>
      <color indexed="62"/>
      <name val="Arial"/>
      <family val="2"/>
    </font>
    <font>
      <i/>
      <sz val="8"/>
      <name val="Arial"/>
      <family val="2"/>
    </font>
    <font>
      <b/>
      <i/>
      <sz val="8"/>
      <name val="Arial"/>
      <family val="2"/>
    </font>
    <font>
      <b/>
      <sz val="10"/>
      <color indexed="62"/>
      <name val="Arial"/>
      <family val="2"/>
    </font>
    <font>
      <b/>
      <sz val="9"/>
      <color indexed="18"/>
      <name val="Arial"/>
      <family val="2"/>
    </font>
    <font>
      <b/>
      <sz val="9"/>
      <color indexed="53"/>
      <name val="Arial"/>
      <family val="2"/>
    </font>
    <font>
      <sz val="10"/>
      <color indexed="18"/>
      <name val="Arial"/>
      <family val="2"/>
    </font>
    <font>
      <sz val="9"/>
      <color indexed="18"/>
      <name val="Arial"/>
      <family val="2"/>
    </font>
    <font>
      <b/>
      <i/>
      <sz val="20"/>
      <name val="Arial"/>
      <family val="2"/>
    </font>
    <font>
      <u val="single"/>
      <sz val="9"/>
      <color indexed="12"/>
      <name val="Arial"/>
      <family val="2"/>
    </font>
  </fonts>
  <fills count="9">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color indexed="63"/>
      </left>
      <right style="thick">
        <color indexed="23"/>
      </right>
      <top>
        <color indexed="63"/>
      </top>
      <bottom>
        <color indexed="6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style="medium">
        <color indexed="22"/>
      </left>
      <right>
        <color indexed="63"/>
      </right>
      <top style="medium">
        <color indexed="22"/>
      </top>
      <bottom>
        <color indexed="63"/>
      </bottom>
    </border>
    <border>
      <left>
        <color indexed="63"/>
      </left>
      <right>
        <color indexed="63"/>
      </right>
      <top style="medium">
        <color indexed="22"/>
      </top>
      <bottom>
        <color indexed="63"/>
      </bottom>
    </border>
    <border>
      <left>
        <color indexed="63"/>
      </left>
      <right style="thick">
        <color indexed="23"/>
      </right>
      <top style="medium">
        <color indexed="22"/>
      </top>
      <bottom>
        <color indexed="63"/>
      </bottom>
    </border>
    <border>
      <left style="medium">
        <color indexed="22"/>
      </left>
      <right>
        <color indexed="63"/>
      </right>
      <top>
        <color indexed="63"/>
      </top>
      <bottom>
        <color indexed="63"/>
      </bottom>
    </border>
    <border>
      <left style="medium">
        <color indexed="22"/>
      </left>
      <right>
        <color indexed="63"/>
      </right>
      <top>
        <color indexed="63"/>
      </top>
      <bottom style="thick">
        <color indexed="23"/>
      </bottom>
    </border>
    <border>
      <left style="thin"/>
      <right style="thin"/>
      <top style="thin"/>
      <bottom style="thin"/>
    </border>
    <border>
      <left>
        <color indexed="63"/>
      </left>
      <right>
        <color indexed="63"/>
      </right>
      <top>
        <color indexed="63"/>
      </top>
      <bottom style="thin">
        <color indexed="22"/>
      </bottom>
    </border>
    <border>
      <left style="medium">
        <color indexed="52"/>
      </left>
      <right>
        <color indexed="63"/>
      </right>
      <top style="medium">
        <color indexed="52"/>
      </top>
      <bottom>
        <color indexed="63"/>
      </bottom>
    </border>
    <border>
      <left>
        <color indexed="63"/>
      </left>
      <right style="medium">
        <color indexed="52"/>
      </right>
      <top style="medium">
        <color indexed="52"/>
      </top>
      <bottom>
        <color indexed="63"/>
      </bottom>
    </border>
    <border>
      <left style="medium">
        <color indexed="52"/>
      </left>
      <right>
        <color indexed="63"/>
      </right>
      <top>
        <color indexed="63"/>
      </top>
      <bottom>
        <color indexed="63"/>
      </bottom>
    </border>
    <border>
      <left>
        <color indexed="63"/>
      </left>
      <right style="medium">
        <color indexed="52"/>
      </right>
      <top>
        <color indexed="63"/>
      </top>
      <bottom>
        <color indexed="63"/>
      </bottom>
    </border>
    <border>
      <left style="medium">
        <color indexed="52"/>
      </left>
      <right>
        <color indexed="63"/>
      </right>
      <top>
        <color indexed="63"/>
      </top>
      <bottom style="medium">
        <color indexed="52"/>
      </bottom>
    </border>
    <border>
      <left>
        <color indexed="63"/>
      </left>
      <right style="medium">
        <color indexed="52"/>
      </right>
      <top>
        <color indexed="63"/>
      </top>
      <bottom style="medium">
        <color indexed="5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6">
    <xf numFmtId="0" fontId="0" fillId="0" borderId="0" xfId="0" applyAlignment="1">
      <alignment/>
    </xf>
    <xf numFmtId="0" fontId="0"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2" fillId="2" borderId="9" xfId="0" applyFont="1" applyFill="1" applyBorder="1" applyAlignment="1">
      <alignment/>
    </xf>
    <xf numFmtId="0" fontId="1" fillId="3" borderId="0" xfId="0" applyFont="1" applyFill="1" applyBorder="1" applyAlignment="1">
      <alignment horizontal="left"/>
    </xf>
    <xf numFmtId="0" fontId="0" fillId="4" borderId="0" xfId="0" applyFill="1" applyBorder="1" applyAlignment="1">
      <alignment/>
    </xf>
    <xf numFmtId="0" fontId="0" fillId="4" borderId="10" xfId="0" applyFill="1" applyBorder="1" applyAlignment="1">
      <alignment/>
    </xf>
    <xf numFmtId="0" fontId="0" fillId="4" borderId="11" xfId="0" applyFill="1" applyBorder="1" applyAlignment="1">
      <alignment/>
    </xf>
    <xf numFmtId="0" fontId="0" fillId="4" borderId="12" xfId="0" applyFill="1" applyBorder="1" applyAlignment="1">
      <alignment/>
    </xf>
    <xf numFmtId="0" fontId="0" fillId="4" borderId="13" xfId="0" applyFill="1" applyBorder="1" applyAlignment="1">
      <alignment/>
    </xf>
    <xf numFmtId="0" fontId="0" fillId="4"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5" fillId="0" borderId="0" xfId="0" applyFont="1" applyAlignment="1">
      <alignment horizontal="left"/>
    </xf>
    <xf numFmtId="0" fontId="3" fillId="0" borderId="0" xfId="18" applyAlignment="1">
      <alignment/>
    </xf>
    <xf numFmtId="0" fontId="0" fillId="5" borderId="0" xfId="0" applyFill="1" applyAlignment="1">
      <alignment/>
    </xf>
    <xf numFmtId="0" fontId="0" fillId="0" borderId="18" xfId="0" applyBorder="1" applyAlignment="1">
      <alignment/>
    </xf>
    <xf numFmtId="0" fontId="21" fillId="0" borderId="0" xfId="0" applyFont="1" applyAlignment="1">
      <alignment/>
    </xf>
    <xf numFmtId="0" fontId="22" fillId="0" borderId="0" xfId="0" applyFont="1" applyAlignment="1">
      <alignment/>
    </xf>
    <xf numFmtId="0" fontId="22" fillId="0" borderId="0" xfId="0" applyFont="1" applyAlignment="1">
      <alignment horizontal="left"/>
    </xf>
    <xf numFmtId="0" fontId="8" fillId="0" borderId="0" xfId="0" applyFont="1" applyAlignment="1">
      <alignment/>
    </xf>
    <xf numFmtId="0" fontId="8" fillId="0" borderId="0" xfId="0" applyFont="1" applyAlignment="1">
      <alignment/>
    </xf>
    <xf numFmtId="0" fontId="19" fillId="0" borderId="0" xfId="0" applyFont="1" applyAlignment="1">
      <alignment horizontal="left"/>
    </xf>
    <xf numFmtId="0" fontId="11" fillId="0" borderId="0" xfId="0" applyFont="1" applyAlignment="1">
      <alignment horizontal="left"/>
    </xf>
    <xf numFmtId="0" fontId="14" fillId="0" borderId="0" xfId="0" applyFont="1" applyAlignment="1">
      <alignment/>
    </xf>
    <xf numFmtId="0" fontId="0" fillId="0" borderId="0" xfId="0" applyAlignment="1">
      <alignment horizontal="left" wrapText="1"/>
    </xf>
    <xf numFmtId="0" fontId="28" fillId="0" borderId="0" xfId="0" applyFont="1" applyAlignment="1">
      <alignment/>
    </xf>
    <xf numFmtId="4" fontId="28" fillId="0" borderId="0" xfId="0" applyNumberFormat="1" applyFont="1" applyAlignment="1">
      <alignment/>
    </xf>
    <xf numFmtId="0" fontId="0" fillId="0" borderId="0" xfId="0" applyFont="1" applyFill="1" applyBorder="1" applyAlignment="1">
      <alignment/>
    </xf>
    <xf numFmtId="0" fontId="34" fillId="0" borderId="0" xfId="0" applyFont="1" applyAlignment="1">
      <alignment/>
    </xf>
    <xf numFmtId="0" fontId="35" fillId="0" borderId="0" xfId="0" applyFont="1" applyAlignment="1">
      <alignment/>
    </xf>
    <xf numFmtId="0" fontId="36" fillId="0" borderId="0" xfId="0" applyFont="1" applyAlignment="1">
      <alignment/>
    </xf>
    <xf numFmtId="0" fontId="35" fillId="0" borderId="0" xfId="0" applyFont="1" applyAlignment="1">
      <alignment horizontal="left"/>
    </xf>
    <xf numFmtId="0" fontId="37" fillId="0" borderId="0" xfId="0" applyFont="1" applyAlignment="1">
      <alignment/>
    </xf>
    <xf numFmtId="0" fontId="38" fillId="0" borderId="0" xfId="0" applyFont="1" applyAlignment="1">
      <alignment/>
    </xf>
    <xf numFmtId="0" fontId="36" fillId="0" borderId="0" xfId="0" applyFont="1" applyAlignment="1">
      <alignment horizontal="left"/>
    </xf>
    <xf numFmtId="0" fontId="36" fillId="0" borderId="0" xfId="0" applyFont="1" applyAlignment="1">
      <alignment horizontal="right"/>
    </xf>
    <xf numFmtId="4" fontId="36" fillId="0" borderId="0" xfId="0" applyNumberFormat="1" applyFont="1" applyAlignment="1">
      <alignment/>
    </xf>
    <xf numFmtId="0" fontId="39" fillId="0" borderId="0" xfId="0" applyFont="1" applyAlignment="1">
      <alignment/>
    </xf>
    <xf numFmtId="0" fontId="40" fillId="0" borderId="0" xfId="0" applyFont="1" applyAlignment="1">
      <alignment/>
    </xf>
    <xf numFmtId="0" fontId="21" fillId="0" borderId="19" xfId="0" applyFont="1" applyBorder="1" applyAlignment="1">
      <alignment/>
    </xf>
    <xf numFmtId="0" fontId="11" fillId="0" borderId="0" xfId="0" applyFont="1" applyAlignment="1">
      <alignment/>
    </xf>
    <xf numFmtId="2" fontId="41" fillId="0" borderId="0" xfId="0" applyNumberFormat="1" applyFont="1" applyAlignment="1">
      <alignment/>
    </xf>
    <xf numFmtId="0" fontId="2" fillId="0" borderId="0" xfId="0" applyFont="1" applyAlignment="1">
      <alignment/>
    </xf>
    <xf numFmtId="4" fontId="30" fillId="0" borderId="0" xfId="0" applyNumberFormat="1" applyFont="1" applyAlignment="1">
      <alignment/>
    </xf>
    <xf numFmtId="0" fontId="27" fillId="0" borderId="0" xfId="0" applyFont="1" applyAlignment="1">
      <alignment horizontal="right"/>
    </xf>
    <xf numFmtId="0" fontId="8" fillId="0" borderId="0" xfId="0" applyFont="1" applyAlignment="1">
      <alignment horizontal="center"/>
    </xf>
    <xf numFmtId="0" fontId="11" fillId="0" borderId="0" xfId="0" applyFont="1" applyAlignment="1">
      <alignment horizontal="center"/>
    </xf>
    <xf numFmtId="0" fontId="17" fillId="0" borderId="0" xfId="0" applyFont="1" applyAlignment="1">
      <alignment/>
    </xf>
    <xf numFmtId="4" fontId="45" fillId="0" borderId="0" xfId="0" applyNumberFormat="1" applyFont="1" applyAlignment="1">
      <alignment horizontal="left"/>
    </xf>
    <xf numFmtId="0" fontId="27" fillId="0" borderId="0" xfId="0" applyFont="1" applyAlignment="1">
      <alignment horizontal="left"/>
    </xf>
    <xf numFmtId="4" fontId="45" fillId="0" borderId="0" xfId="0" applyNumberFormat="1" applyFont="1" applyAlignment="1">
      <alignment/>
    </xf>
    <xf numFmtId="0" fontId="33" fillId="0" borderId="0" xfId="0" applyFont="1" applyAlignment="1">
      <alignment/>
    </xf>
    <xf numFmtId="2" fontId="41" fillId="0" borderId="0" xfId="0" applyNumberFormat="1" applyFont="1" applyAlignment="1">
      <alignment/>
    </xf>
    <xf numFmtId="0" fontId="8" fillId="0" borderId="0" xfId="0" applyFont="1" applyAlignment="1">
      <alignment/>
    </xf>
    <xf numFmtId="2" fontId="2" fillId="6" borderId="20" xfId="0" applyNumberFormat="1" applyFont="1" applyFill="1" applyBorder="1" applyAlignment="1">
      <alignment/>
    </xf>
    <xf numFmtId="2" fontId="2" fillId="6" borderId="21" xfId="0" applyNumberFormat="1" applyFont="1" applyFill="1" applyBorder="1" applyAlignment="1">
      <alignment/>
    </xf>
    <xf numFmtId="2" fontId="2" fillId="6" borderId="22" xfId="0" applyNumberFormat="1" applyFont="1" applyFill="1" applyBorder="1" applyAlignment="1">
      <alignment/>
    </xf>
    <xf numFmtId="2" fontId="2" fillId="6" borderId="23" xfId="0" applyNumberFormat="1" applyFont="1" applyFill="1" applyBorder="1" applyAlignment="1">
      <alignment/>
    </xf>
    <xf numFmtId="2" fontId="2" fillId="6" borderId="24" xfId="0" applyNumberFormat="1" applyFont="1" applyFill="1" applyBorder="1" applyAlignment="1">
      <alignment/>
    </xf>
    <xf numFmtId="2" fontId="2" fillId="6" borderId="25" xfId="0" applyNumberFormat="1" applyFont="1" applyFill="1" applyBorder="1" applyAlignment="1">
      <alignment/>
    </xf>
    <xf numFmtId="0" fontId="46" fillId="0" borderId="0" xfId="0" applyFont="1" applyAlignment="1">
      <alignment/>
    </xf>
    <xf numFmtId="0" fontId="47" fillId="0" borderId="0" xfId="0" applyFont="1" applyAlignment="1">
      <alignment horizontal="left"/>
    </xf>
    <xf numFmtId="4" fontId="8" fillId="0" borderId="0" xfId="0" applyNumberFormat="1" applyFont="1" applyAlignment="1">
      <alignment/>
    </xf>
    <xf numFmtId="0" fontId="0" fillId="7" borderId="0" xfId="0" applyFill="1" applyAlignment="1">
      <alignment/>
    </xf>
    <xf numFmtId="0" fontId="50" fillId="7" borderId="0" xfId="0" applyFont="1" applyFill="1" applyAlignment="1">
      <alignment/>
    </xf>
    <xf numFmtId="0" fontId="29" fillId="7" borderId="0" xfId="0" applyFont="1" applyFill="1" applyAlignment="1">
      <alignment/>
    </xf>
    <xf numFmtId="0" fontId="3" fillId="7" borderId="0" xfId="18" applyFill="1" applyAlignment="1">
      <alignment/>
    </xf>
    <xf numFmtId="0" fontId="0" fillId="6" borderId="0" xfId="0" applyFill="1" applyAlignment="1">
      <alignment/>
    </xf>
    <xf numFmtId="0" fontId="3" fillId="6" borderId="0" xfId="18" applyFill="1" applyAlignment="1">
      <alignment/>
    </xf>
    <xf numFmtId="0" fontId="8" fillId="7" borderId="0" xfId="0" applyFont="1" applyFill="1" applyAlignment="1">
      <alignment/>
    </xf>
    <xf numFmtId="0" fontId="51" fillId="7" borderId="0" xfId="18" applyFont="1" applyFill="1" applyAlignment="1">
      <alignment/>
    </xf>
    <xf numFmtId="0" fontId="19" fillId="7" borderId="0" xfId="0" applyFont="1" applyFill="1" applyAlignment="1">
      <alignment/>
    </xf>
    <xf numFmtId="0" fontId="12" fillId="7" borderId="0" xfId="0" applyFont="1" applyFill="1" applyAlignment="1">
      <alignment/>
    </xf>
    <xf numFmtId="0" fontId="43" fillId="6" borderId="0" xfId="0" applyFont="1" applyFill="1" applyAlignment="1">
      <alignment/>
    </xf>
    <xf numFmtId="0" fontId="8" fillId="6" borderId="0" xfId="0" applyFont="1" applyFill="1" applyAlignment="1">
      <alignment/>
    </xf>
    <xf numFmtId="0" fontId="51" fillId="6" borderId="0" xfId="18" applyFont="1" applyFill="1" applyAlignment="1">
      <alignment/>
    </xf>
    <xf numFmtId="0" fontId="17" fillId="6" borderId="0" xfId="0" applyFont="1" applyFill="1" applyAlignment="1">
      <alignment/>
    </xf>
    <xf numFmtId="4" fontId="8" fillId="0" borderId="0" xfId="0" applyNumberFormat="1" applyFont="1" applyAlignment="1">
      <alignment horizontal="center"/>
    </xf>
    <xf numFmtId="0" fontId="8" fillId="0" borderId="0" xfId="0" applyFont="1" applyAlignment="1">
      <alignment horizontal="right"/>
    </xf>
    <xf numFmtId="0" fontId="8" fillId="0" borderId="0" xfId="0" applyFont="1" applyAlignment="1">
      <alignment/>
    </xf>
    <xf numFmtId="4" fontId="8" fillId="0" borderId="0" xfId="0" applyNumberFormat="1" applyFont="1" applyAlignment="1">
      <alignment/>
    </xf>
    <xf numFmtId="0" fontId="5" fillId="0" borderId="0" xfId="0" applyFont="1" applyAlignment="1">
      <alignment horizontal="right"/>
    </xf>
    <xf numFmtId="0" fontId="11" fillId="0" borderId="0" xfId="0" applyFont="1" applyAlignment="1">
      <alignment horizontal="right" wrapText="1"/>
    </xf>
    <xf numFmtId="0" fontId="15" fillId="8" borderId="1" xfId="0" applyFont="1" applyFill="1" applyBorder="1" applyAlignment="1">
      <alignment horizontal="right"/>
    </xf>
    <xf numFmtId="0" fontId="15" fillId="8" borderId="2" xfId="0" applyFont="1" applyFill="1" applyBorder="1" applyAlignment="1">
      <alignment horizontal="right"/>
    </xf>
    <xf numFmtId="0" fontId="15" fillId="8" borderId="3" xfId="0" applyFont="1" applyFill="1" applyBorder="1" applyAlignment="1">
      <alignment horizontal="right"/>
    </xf>
    <xf numFmtId="0" fontId="15" fillId="8" borderId="6" xfId="0" applyFont="1" applyFill="1" applyBorder="1" applyAlignment="1">
      <alignment horizontal="right"/>
    </xf>
    <xf numFmtId="0" fontId="15" fillId="8" borderId="7" xfId="0" applyFont="1" applyFill="1" applyBorder="1" applyAlignment="1">
      <alignment horizontal="right"/>
    </xf>
    <xf numFmtId="0" fontId="15" fillId="8" borderId="8" xfId="0" applyFont="1" applyFill="1" applyBorder="1" applyAlignment="1">
      <alignment horizontal="right"/>
    </xf>
    <xf numFmtId="0" fontId="2" fillId="0" borderId="0" xfId="0" applyFont="1" applyAlignment="1">
      <alignment horizontal="left"/>
    </xf>
    <xf numFmtId="0" fontId="15" fillId="0" borderId="0" xfId="0" applyFont="1" applyFill="1" applyBorder="1" applyAlignment="1">
      <alignment horizontal="right"/>
    </xf>
    <xf numFmtId="4" fontId="5" fillId="0" borderId="0" xfId="0" applyNumberFormat="1" applyFont="1" applyAlignment="1">
      <alignment horizontal="right"/>
    </xf>
    <xf numFmtId="0" fontId="9" fillId="0" borderId="0" xfId="0" applyFont="1" applyAlignment="1">
      <alignment horizontal="right" vertical="center"/>
    </xf>
    <xf numFmtId="4" fontId="43" fillId="0" borderId="0" xfId="0" applyNumberFormat="1" applyFont="1" applyAlignment="1">
      <alignment horizontal="center" textRotation="90"/>
    </xf>
    <xf numFmtId="0" fontId="30" fillId="0" borderId="0" xfId="0" applyFont="1" applyAlignment="1">
      <alignment horizontal="right"/>
    </xf>
    <xf numFmtId="4" fontId="44" fillId="0" borderId="0" xfId="0" applyNumberFormat="1" applyFont="1" applyAlignment="1">
      <alignment horizontal="center" textRotation="90"/>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6">
    <dxf>
      <font>
        <b val="0"/>
        <i val="0"/>
        <strike val="0"/>
        <color rgb="FFFF0000"/>
      </font>
      <fill>
        <patternFill>
          <bgColor rgb="FFFF99CC"/>
        </patternFill>
      </fill>
      <border>
        <left style="thin">
          <color rgb="FF000000"/>
        </left>
        <right style="thin">
          <color rgb="FF000000"/>
        </right>
        <top style="thin"/>
        <bottom style="thin">
          <color rgb="FF000000"/>
        </bottom>
      </border>
    </dxf>
    <dxf>
      <fill>
        <patternFill>
          <bgColor rgb="FFFF99CC"/>
        </patternFill>
      </fill>
      <border/>
    </dxf>
    <dxf>
      <fill>
        <patternFill>
          <bgColor rgb="FFCCFFCC"/>
        </patternFill>
      </fill>
      <border>
        <left style="thin">
          <color rgb="FF000000"/>
        </left>
        <right style="thin">
          <color rgb="FF000000"/>
        </right>
        <top style="thin"/>
        <bottom style="thin">
          <color rgb="FF000000"/>
        </bottom>
      </border>
    </dxf>
    <dxf>
      <fill>
        <patternFill>
          <bgColor rgb="FFCCFFCC"/>
        </patternFill>
      </fill>
      <border/>
    </dxf>
    <dxf>
      <fill>
        <patternFill>
          <bgColor rgb="FFC0C0C0"/>
        </patternFill>
      </fill>
      <border/>
    </dxf>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94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ln w="3175">
                <a:solidFill/>
              </a:ln>
            </c:spPr>
          </c:dPt>
          <c:dLbls>
            <c:numFmt formatCode="General" sourceLinked="1"/>
            <c:showLegendKey val="0"/>
            <c:showVal val="0"/>
            <c:showBubbleSize val="0"/>
            <c:showCatName val="0"/>
            <c:showSerName val="0"/>
            <c:showPercent val="0"/>
          </c:dLbls>
          <c:val>
            <c:numRef>
              <c:f>Vergleich!$I$17:$T$17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70"/>
        <c:axId val="42459790"/>
        <c:axId val="46593791"/>
      </c:barChart>
      <c:catAx>
        <c:axId val="42459790"/>
        <c:scaling>
          <c:orientation val="minMax"/>
        </c:scaling>
        <c:axPos val="b"/>
        <c:delete val="1"/>
        <c:majorTickMark val="out"/>
        <c:minorTickMark val="none"/>
        <c:tickLblPos val="nextTo"/>
        <c:crossAx val="46593791"/>
        <c:crosses val="autoZero"/>
        <c:auto val="1"/>
        <c:lblOffset val="100"/>
        <c:noMultiLvlLbl val="0"/>
      </c:catAx>
      <c:valAx>
        <c:axId val="46593791"/>
        <c:scaling>
          <c:orientation val="minMax"/>
        </c:scaling>
        <c:axPos val="l"/>
        <c:delete val="1"/>
        <c:majorTickMark val="out"/>
        <c:minorTickMark val="none"/>
        <c:tickLblPos val="nextTo"/>
        <c:crossAx val="42459790"/>
        <c:crossesAt val="1"/>
        <c:crossBetween val="between"/>
        <c:dispUnits/>
      </c:valAx>
      <c:spPr>
        <a:solidFill>
          <a:srgbClr val="FFFFCC"/>
        </a:solidFill>
        <a:ln w="12700">
          <a:solidFill>
            <a:srgbClr val="FFFF99"/>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152400</xdr:colOff>
      <xdr:row>4</xdr:row>
      <xdr:rowOff>142875</xdr:rowOff>
    </xdr:to>
    <xdr:pic>
      <xdr:nvPicPr>
        <xdr:cNvPr id="1" name="Picture 3"/>
        <xdr:cNvPicPr preferRelativeResize="1">
          <a:picLocks noChangeAspect="1"/>
        </xdr:cNvPicPr>
      </xdr:nvPicPr>
      <xdr:blipFill>
        <a:blip r:embed="rId1"/>
        <a:stretch>
          <a:fillRect/>
        </a:stretch>
      </xdr:blipFill>
      <xdr:spPr>
        <a:xfrm>
          <a:off x="0" y="0"/>
          <a:ext cx="9753600" cy="7905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35</xdr:row>
      <xdr:rowOff>38100</xdr:rowOff>
    </xdr:to>
    <xdr:sp>
      <xdr:nvSpPr>
        <xdr:cNvPr id="1" name="Rectangle 1"/>
        <xdr:cNvSpPr>
          <a:spLocks/>
        </xdr:cNvSpPr>
      </xdr:nvSpPr>
      <xdr:spPr>
        <a:xfrm>
          <a:off x="0" y="0"/>
          <a:ext cx="8391525" cy="57054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0</xdr:row>
      <xdr:rowOff>47625</xdr:rowOff>
    </xdr:from>
    <xdr:to>
      <xdr:col>5</xdr:col>
      <xdr:colOff>180975</xdr:colOff>
      <xdr:row>2</xdr:row>
      <xdr:rowOff>9525</xdr:rowOff>
    </xdr:to>
    <xdr:sp>
      <xdr:nvSpPr>
        <xdr:cNvPr id="2" name="TextBox 2"/>
        <xdr:cNvSpPr txBox="1">
          <a:spLocks noChangeArrowheads="1"/>
        </xdr:cNvSpPr>
      </xdr:nvSpPr>
      <xdr:spPr>
        <a:xfrm>
          <a:off x="171450" y="47625"/>
          <a:ext cx="3819525" cy="285750"/>
        </a:xfrm>
        <a:prstGeom prst="rect">
          <a:avLst/>
        </a:prstGeom>
        <a:solidFill>
          <a:srgbClr val="FFFFFF"/>
        </a:solidFill>
        <a:ln w="12700" cmpd="sng">
          <a:noFill/>
        </a:ln>
      </xdr:spPr>
      <xdr:txBody>
        <a:bodyPr vertOverflow="clip" wrap="square" lIns="72000" tIns="46800" rIns="72000" bIns="10800"/>
        <a:p>
          <a:pPr algn="l">
            <a:defRPr/>
          </a:pPr>
          <a:r>
            <a:rPr lang="en-US" cap="none" sz="1400" b="0" i="1" u="none" baseline="0">
              <a:latin typeface="Arial"/>
              <a:ea typeface="Arial"/>
              <a:cs typeface="Arial"/>
            </a:rPr>
            <a:t>Eine Demonstration zum Thema Stichprobe</a:t>
          </a:r>
          <a:r>
            <a:rPr lang="en-US" cap="none" sz="1400" b="0" i="0" u="none" baseline="0">
              <a:latin typeface="Arial"/>
              <a:ea typeface="Arial"/>
              <a:cs typeface="Arial"/>
            </a:rPr>
            <a:t> </a:t>
          </a:r>
        </a:p>
      </xdr:txBody>
    </xdr:sp>
    <xdr:clientData fPrintsWithSheet="0"/>
  </xdr:twoCellAnchor>
  <xdr:twoCellAnchor>
    <xdr:from>
      <xdr:col>0</xdr:col>
      <xdr:colOff>257175</xdr:colOff>
      <xdr:row>2</xdr:row>
      <xdr:rowOff>28575</xdr:rowOff>
    </xdr:from>
    <xdr:to>
      <xdr:col>9</xdr:col>
      <xdr:colOff>561975</xdr:colOff>
      <xdr:row>35</xdr:row>
      <xdr:rowOff>114300</xdr:rowOff>
    </xdr:to>
    <xdr:sp>
      <xdr:nvSpPr>
        <xdr:cNvPr id="3" name="TextBox 3"/>
        <xdr:cNvSpPr txBox="1">
          <a:spLocks noChangeArrowheads="1"/>
        </xdr:cNvSpPr>
      </xdr:nvSpPr>
      <xdr:spPr>
        <a:xfrm>
          <a:off x="257175" y="352425"/>
          <a:ext cx="7162800" cy="5429250"/>
        </a:xfrm>
        <a:prstGeom prst="rect">
          <a:avLst/>
        </a:prstGeom>
        <a:solidFill>
          <a:srgbClr val="F3F3FF"/>
        </a:solidFill>
        <a:ln w="9525" cmpd="sng">
          <a:noFill/>
        </a:ln>
      </xdr:spPr>
      <xdr:txBody>
        <a:bodyPr vertOverflow="clip" wrap="square" lIns="90000" tIns="108000" rIns="90000" bIns="46800"/>
        <a:p>
          <a:pPr algn="l">
            <a:defRPr/>
          </a:pPr>
          <a:r>
            <a:rPr lang="en-US" cap="none" sz="1000" b="1" i="0" u="none" baseline="0">
              <a:latin typeface="Arial"/>
              <a:ea typeface="Arial"/>
              <a:cs typeface="Arial"/>
            </a:rPr>
            <a:t> Einführung: Worum geht es hier?</a:t>
          </a:r>
          <a:r>
            <a:rPr lang="en-US" cap="none" sz="1000" b="0" i="0" u="none" baseline="0">
              <a:latin typeface="Arial"/>
              <a:ea typeface="Arial"/>
              <a:cs typeface="Arial"/>
            </a:rPr>
            <a:t>
</a:t>
          </a:r>
        </a:p>
      </xdr:txBody>
    </xdr:sp>
    <xdr:clientData/>
  </xdr:twoCellAnchor>
  <xdr:twoCellAnchor>
    <xdr:from>
      <xdr:col>0</xdr:col>
      <xdr:colOff>419100</xdr:colOff>
      <xdr:row>4</xdr:row>
      <xdr:rowOff>66675</xdr:rowOff>
    </xdr:from>
    <xdr:to>
      <xdr:col>4</xdr:col>
      <xdr:colOff>714375</xdr:colOff>
      <xdr:row>33</xdr:row>
      <xdr:rowOff>76200</xdr:rowOff>
    </xdr:to>
    <xdr:sp>
      <xdr:nvSpPr>
        <xdr:cNvPr id="4" name="TextBox 4"/>
        <xdr:cNvSpPr txBox="1">
          <a:spLocks noChangeArrowheads="1"/>
        </xdr:cNvSpPr>
      </xdr:nvSpPr>
      <xdr:spPr>
        <a:xfrm>
          <a:off x="419100" y="714375"/>
          <a:ext cx="3343275" cy="4705350"/>
        </a:xfrm>
        <a:prstGeom prst="rect">
          <a:avLst/>
        </a:prstGeom>
        <a:solidFill>
          <a:srgbClr val="FFFFFF"/>
        </a:solidFill>
        <a:ln w="6350" cmpd="sng">
          <a:solidFill>
            <a:srgbClr val="969696"/>
          </a:solidFill>
          <a:headEnd type="none"/>
          <a:tailEnd type="none"/>
        </a:ln>
      </xdr:spPr>
      <xdr:txBody>
        <a:bodyPr vertOverflow="clip" wrap="square" lIns="72000" tIns="82800" rIns="36000" bIns="46800"/>
        <a:p>
          <a:pPr algn="l">
            <a:defRPr/>
          </a:pPr>
          <a:r>
            <a:rPr lang="en-US" cap="none" sz="1000" b="0" i="1" u="none" baseline="0">
              <a:latin typeface="Arial"/>
              <a:ea typeface="Arial"/>
              <a:cs typeface="Arial"/>
            </a:rPr>
            <a:t>Demo Stichprobe </a:t>
          </a:r>
          <a:r>
            <a:rPr lang="en-US" cap="none" sz="1000" b="0" i="0" u="none" baseline="0">
              <a:latin typeface="Arial"/>
              <a:ea typeface="Arial"/>
              <a:cs typeface="Arial"/>
            </a:rPr>
            <a:t>zeigt in Form eines Excel-Spielfeldes 
die elementarsten Schritte und Grundüberlegungen zum Thema Stichprobe  - ohne dabei ein Verständnis für die verwendeten Formeln in Excel oder gar für mathematische Statistik vorauszusetzen. 
Im Vergleich zu einer wirklichen Stichprobe sind dabei gewisse Dinge vereinfacht:  
Hier dreht sich das Ganze simpel um die Frage, wie viele Zellen in unserem grünen Spielfeld rot sind. 
In einer realen Stichprobe wäre so ein Feld vielleicht die Gesamtheit aller Stimmenden bei einer Volksabstimmung, die roten Zellen die Ja-Stimmen. Oder es ginge um die Wälder und den Anteil an kranken Bäumen in einem bestimmten Gebiet. 
Anders als bei wirklichen Stichproben ist in diesem Spiel "die Wahrheit" genau bekannt. 
Die so entstehende Möglichkeit zum Vergleichen verhilft uns zu einigen wichtigen Beobachtungen und Einsichten über das Funktionieren von Stichproben.</a:t>
          </a:r>
        </a:p>
      </xdr:txBody>
    </xdr:sp>
    <xdr:clientData/>
  </xdr:twoCellAnchor>
  <xdr:twoCellAnchor>
    <xdr:from>
      <xdr:col>5</xdr:col>
      <xdr:colOff>57150</xdr:colOff>
      <xdr:row>4</xdr:row>
      <xdr:rowOff>57150</xdr:rowOff>
    </xdr:from>
    <xdr:to>
      <xdr:col>9</xdr:col>
      <xdr:colOff>352425</xdr:colOff>
      <xdr:row>33</xdr:row>
      <xdr:rowOff>76200</xdr:rowOff>
    </xdr:to>
    <xdr:sp>
      <xdr:nvSpPr>
        <xdr:cNvPr id="5" name="TextBox 5"/>
        <xdr:cNvSpPr txBox="1">
          <a:spLocks noChangeArrowheads="1"/>
        </xdr:cNvSpPr>
      </xdr:nvSpPr>
      <xdr:spPr>
        <a:xfrm>
          <a:off x="3867150" y="704850"/>
          <a:ext cx="3343275" cy="4714875"/>
        </a:xfrm>
        <a:prstGeom prst="rect">
          <a:avLst/>
        </a:prstGeom>
        <a:solidFill>
          <a:srgbClr val="FFFFFF"/>
        </a:solidFill>
        <a:ln w="6350" cmpd="sng">
          <a:solidFill>
            <a:srgbClr val="C0C0C0"/>
          </a:solidFill>
          <a:headEnd type="none"/>
          <a:tailEnd type="none"/>
        </a:ln>
      </xdr:spPr>
      <xdr:txBody>
        <a:bodyPr vertOverflow="clip" wrap="square" lIns="72000" tIns="82800" rIns="36000" bIns="46800"/>
        <a:p>
          <a:pPr algn="l">
            <a:defRPr/>
          </a:pPr>
          <a:r>
            <a:rPr lang="en-US" cap="none" sz="1000" b="0" i="0" u="none" baseline="0">
              <a:latin typeface="Arial"/>
              <a:ea typeface="Arial"/>
              <a:cs typeface="Arial"/>
            </a:rPr>
            <a:t>Auf dem folgenden Blatt </a:t>
          </a:r>
          <a:r>
            <a:rPr lang="en-US" cap="none" sz="1000" b="0" i="0" u="none" baseline="0">
              <a:solidFill>
                <a:srgbClr val="000080"/>
              </a:solidFill>
              <a:latin typeface="Arial"/>
              <a:ea typeface="Arial"/>
              <a:cs typeface="Arial"/>
            </a:rPr>
            <a:t>"Zufallsstichprobe</a:t>
          </a:r>
          <a:r>
            <a:rPr lang="en-US" cap="none" sz="1000" b="0" i="0" u="none" baseline="0">
              <a:latin typeface="Arial"/>
              <a:ea typeface="Arial"/>
              <a:cs typeface="Arial"/>
            </a:rPr>
            <a:t>" wird eine möglichst einfache Stichprobe fabriziert. 
A  Dazu definieren wir ein "Feld", das mit einer Stichrobe untersucht werden soll (in der Statistik "Grundgesamtheit" genannt).
B  Dann ziehen wir eine Stichprobe: wir wählen eine bestimmte Anzahl Zellen aus der Grundgesamtheit aus, und zwar "blind" - das heisst nach dem Zufallsprinzip.
C  Jetzt werden die Merkmale der gezogenen Zellen ausgezählt: Wie viele der 20 Zellen in unserer Stichprobe sind rot? Das Resultat ist unsere so genannte Schätzung. 
      Dabei erlaubt uns </a:t>
          </a:r>
          <a:r>
            <a:rPr lang="en-US" cap="none" sz="1000" b="0" i="1" u="none" baseline="0">
              <a:latin typeface="Arial"/>
              <a:ea typeface="Arial"/>
              <a:cs typeface="Arial"/>
            </a:rPr>
            <a:t>Demo Stichprobe </a:t>
          </a:r>
          <a:r>
            <a:rPr lang="en-US" cap="none" sz="1000" b="0" i="0" u="none" baseline="0">
              <a:latin typeface="Arial"/>
              <a:ea typeface="Arial"/>
              <a:cs typeface="Arial"/>
            </a:rPr>
            <a:t>etwas, was bei einer wirklichen Stichprobe eben unmöglich ist:
Wir können das Ergebnis unserer Stichprobe mit dem realen Anteil in der Grundgesamtheit vergleichen (dem "realen Wert", der uns in diesem Spiel ja bekannt ist).
Auf dem nächsten Excel-Blatt </a:t>
          </a:r>
          <a:r>
            <a:rPr lang="en-US" cap="none" sz="1000" b="0" i="0" u="none" baseline="0">
              <a:solidFill>
                <a:srgbClr val="000080"/>
              </a:solidFill>
              <a:latin typeface="Arial"/>
              <a:ea typeface="Arial"/>
              <a:cs typeface="Arial"/>
            </a:rPr>
            <a:t>"Vergleich"  </a:t>
          </a:r>
          <a:r>
            <a:rPr lang="en-US" cap="none" sz="1000" b="0" i="0" u="none" baseline="0">
              <a:latin typeface="Arial"/>
              <a:ea typeface="Arial"/>
              <a:cs typeface="Arial"/>
            </a:rPr>
            <a:t>spielen wir: 
Wir führen eine ganze Menge Stichproben durch (das geht hier ganz einfach per Tastendruck). Wir untersuchen, wie sich diese Stichproben zum uns bekannten "wahren" Resultat verhalten. 
Dabei machen wir einige Beobachtungen, die eine wesentliche Grundlage für statistische Stichproben bilden. 
Die Seite </a:t>
          </a:r>
          <a:r>
            <a:rPr lang="en-US" cap="none" sz="1000" b="0" i="0" u="none" baseline="0">
              <a:solidFill>
                <a:srgbClr val="000080"/>
              </a:solidFill>
              <a:latin typeface="Arial"/>
              <a:ea typeface="Arial"/>
              <a:cs typeface="Arial"/>
            </a:rPr>
            <a:t>"Excel-Technisches"</a:t>
          </a:r>
          <a:r>
            <a:rPr lang="en-US" cap="none" sz="1000" b="0" i="0" u="none" baseline="0">
              <a:latin typeface="Arial"/>
              <a:ea typeface="Arial"/>
              <a:cs typeface="Arial"/>
            </a:rPr>
            <a:t> ist nur interessant für solche, die Genaueres über die verwendeten Formeln und Formatierungen in Excel wissen möchten.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93</xdr:row>
      <xdr:rowOff>57150</xdr:rowOff>
    </xdr:from>
    <xdr:to>
      <xdr:col>1</xdr:col>
      <xdr:colOff>1333500</xdr:colOff>
      <xdr:row>110</xdr:row>
      <xdr:rowOff>66675</xdr:rowOff>
    </xdr:to>
    <xdr:sp>
      <xdr:nvSpPr>
        <xdr:cNvPr id="1" name="AutoShape 122"/>
        <xdr:cNvSpPr>
          <a:spLocks/>
        </xdr:cNvSpPr>
      </xdr:nvSpPr>
      <xdr:spPr>
        <a:xfrm>
          <a:off x="95250" y="8772525"/>
          <a:ext cx="2238375" cy="1304925"/>
        </a:xfrm>
        <a:prstGeom prst="wedgeRectCallout">
          <a:avLst>
            <a:gd name="adj1" fmla="val 59361"/>
            <a:gd name="adj2" fmla="val -12041"/>
          </a:avLst>
        </a:prstGeom>
        <a:solidFill>
          <a:srgbClr val="FFFFE1"/>
        </a:solidFill>
        <a:ln w="9525" cmpd="sng">
          <a:solidFill>
            <a:srgbClr val="336699"/>
          </a:solidFill>
          <a:headEnd type="none"/>
          <a:tailEnd type="none"/>
        </a:ln>
      </xdr:spPr>
      <xdr:txBody>
        <a:bodyPr vertOverflow="clip" wrap="square"/>
        <a:p>
          <a:pPr algn="l">
            <a:defRPr/>
          </a:pPr>
          <a:r>
            <a:rPr lang="en-US" cap="none" sz="1200" b="1" i="0" u="none" baseline="0">
              <a:solidFill>
                <a:srgbClr val="333399"/>
              </a:solidFill>
              <a:latin typeface="Arial"/>
              <a:ea typeface="Arial"/>
              <a:cs typeface="Arial"/>
            </a:rPr>
            <a:t>V </a:t>
          </a:r>
          <a:r>
            <a:rPr lang="en-US" cap="none" sz="900" b="0" i="0" u="none" baseline="0">
              <a:solidFill>
                <a:srgbClr val="333399"/>
              </a:solidFill>
              <a:latin typeface="Arial"/>
              <a:ea typeface="Arial"/>
              <a:cs typeface="Arial"/>
            </a:rPr>
            <a:t>Unser Spiel erlaubt uns etwas, was in einer wirklichen Stichprobe natürlich un-möglich ist: 
</a:t>
          </a:r>
          <a:r>
            <a:rPr lang="en-US" cap="none" sz="900" b="0" i="0" u="none" baseline="0">
              <a:latin typeface="Arial"/>
              <a:ea typeface="Arial"/>
              <a:cs typeface="Arial"/>
            </a:rPr>
            <a:t>Wir können </a:t>
          </a:r>
          <a:r>
            <a:rPr lang="en-US" cap="none" sz="900" b="1" i="0" u="none" baseline="0">
              <a:latin typeface="Arial"/>
              <a:ea typeface="Arial"/>
              <a:cs typeface="Arial"/>
            </a:rPr>
            <a:t>vergleichen</a:t>
          </a:r>
          <a:r>
            <a:rPr lang="en-US" cap="none" sz="900" b="0" i="0" u="none" baseline="0">
              <a:latin typeface="Arial"/>
              <a:ea typeface="Arial"/>
              <a:cs typeface="Arial"/>
            </a:rPr>
            <a:t>.
Wie nahe kommt unsere Stichprobe den Verhältnissen in der Grundgesamtheit? 
Um wieviel weicht sie ab?
</a:t>
          </a:r>
        </a:p>
      </xdr:txBody>
    </xdr:sp>
    <xdr:clientData/>
  </xdr:twoCellAnchor>
  <xdr:oneCellAnchor>
    <xdr:from>
      <xdr:col>0</xdr:col>
      <xdr:colOff>95250</xdr:colOff>
      <xdr:row>32</xdr:row>
      <xdr:rowOff>0</xdr:rowOff>
    </xdr:from>
    <xdr:ext cx="2228850" cy="1504950"/>
    <xdr:sp>
      <xdr:nvSpPr>
        <xdr:cNvPr id="2" name="AutoShape 380"/>
        <xdr:cNvSpPr>
          <a:spLocks/>
        </xdr:cNvSpPr>
      </xdr:nvSpPr>
      <xdr:spPr>
        <a:xfrm>
          <a:off x="95250" y="3762375"/>
          <a:ext cx="2228850" cy="1504950"/>
        </a:xfrm>
        <a:prstGeom prst="wedgeRectCallout">
          <a:avLst>
            <a:gd name="adj1" fmla="val 56837"/>
            <a:gd name="adj2" fmla="val -23416"/>
          </a:avLst>
        </a:prstGeom>
        <a:solidFill>
          <a:srgbClr val="FFFFE1"/>
        </a:solidFill>
        <a:ln w="9525" cmpd="sng">
          <a:solidFill>
            <a:srgbClr val="336699"/>
          </a:solidFill>
          <a:headEnd type="none"/>
          <a:tailEnd type="none"/>
        </a:ln>
      </xdr:spPr>
      <xdr:txBody>
        <a:bodyPr vertOverflow="clip" wrap="square"/>
        <a:p>
          <a:pPr algn="l">
            <a:defRPr/>
          </a:pPr>
          <a:r>
            <a:rPr lang="en-US" cap="none" sz="1200" b="1" i="0" u="none" baseline="0">
              <a:latin typeface="Arial"/>
              <a:ea typeface="Arial"/>
              <a:cs typeface="Arial"/>
            </a:rPr>
            <a:t>II </a:t>
          </a:r>
          <a:r>
            <a:rPr lang="en-US" cap="none" sz="1200" b="0" i="0" u="none" baseline="0">
              <a:latin typeface="Arial"/>
              <a:ea typeface="Arial"/>
              <a:cs typeface="Arial"/>
            </a:rPr>
            <a:t> </a:t>
          </a:r>
          <a:r>
            <a:rPr lang="en-US" cap="none" sz="900" b="0" i="0" u="none" baseline="0">
              <a:latin typeface="Arial"/>
              <a:ea typeface="Arial"/>
              <a:cs typeface="Arial"/>
            </a:rPr>
            <a:t>In dem grauen Feld hier rechts sorgen Formeln dafür, dass beim Drücken von F9 ("Neuberechnung") jedesmal 
</a:t>
          </a:r>
          <a:r>
            <a:rPr lang="en-US" cap="none" sz="900" b="0" i="0" u="none" baseline="0">
              <a:solidFill>
                <a:srgbClr val="FF0000"/>
              </a:solidFill>
              <a:latin typeface="Arial"/>
              <a:ea typeface="Arial"/>
              <a:cs typeface="Arial"/>
            </a:rPr>
            <a:t>eine bestimmte Anzahl Zellen (hier 20) ausgewählt</a:t>
          </a:r>
          <a:r>
            <a:rPr lang="en-US" cap="none" sz="900" b="0" i="0" u="none" baseline="0">
              <a:latin typeface="Arial"/>
              <a:ea typeface="Arial"/>
              <a:cs typeface="Arial"/>
            </a:rPr>
            <a:t> wird  - und zwar </a:t>
          </a:r>
          <a:r>
            <a:rPr lang="en-US" cap="none" sz="900" b="0" i="0" u="none" baseline="0">
              <a:solidFill>
                <a:srgbClr val="FF0000"/>
              </a:solidFill>
              <a:latin typeface="Arial"/>
              <a:ea typeface="Arial"/>
              <a:cs typeface="Arial"/>
            </a:rPr>
            <a:t>per </a:t>
          </a:r>
          <a:r>
            <a:rPr lang="en-US" cap="none" sz="900" b="1" i="0" u="none" baseline="0">
              <a:solidFill>
                <a:srgbClr val="FF0000"/>
              </a:solidFill>
              <a:latin typeface="Arial"/>
              <a:ea typeface="Arial"/>
              <a:cs typeface="Arial"/>
            </a:rPr>
            <a:t>Zufall</a:t>
          </a:r>
          <a:r>
            <a:rPr lang="en-US" cap="none" sz="900" b="0" i="0" u="none" baseline="0">
              <a:latin typeface="Arial"/>
              <a:ea typeface="Arial"/>
              <a:cs typeface="Arial"/>
            </a:rPr>
            <a:t>. 
Die 20 ausgewählten Zellen erscheinen im grauen Feld </a:t>
          </a:r>
          <a:r>
            <a:rPr lang="en-US" cap="none" sz="900" b="0" i="0" u="sng" baseline="0">
              <a:latin typeface="Arial"/>
              <a:ea typeface="Arial"/>
              <a:cs typeface="Arial"/>
            </a:rPr>
            <a:t>durchsichtig</a:t>
          </a:r>
          <a:r>
            <a:rPr lang="en-US" cap="none" sz="900" b="0" i="0" u="none" baseline="0">
              <a:latin typeface="Arial"/>
              <a:ea typeface="Arial"/>
              <a:cs typeface="Arial"/>
            </a:rPr>
            <a:t>. </a:t>
          </a:r>
        </a:p>
      </xdr:txBody>
    </xdr:sp>
    <xdr:clientData/>
  </xdr:oneCellAnchor>
  <xdr:twoCellAnchor>
    <xdr:from>
      <xdr:col>0</xdr:col>
      <xdr:colOff>28575</xdr:colOff>
      <xdr:row>76</xdr:row>
      <xdr:rowOff>38100</xdr:rowOff>
    </xdr:from>
    <xdr:to>
      <xdr:col>1</xdr:col>
      <xdr:colOff>1390650</xdr:colOff>
      <xdr:row>89</xdr:row>
      <xdr:rowOff>47625</xdr:rowOff>
    </xdr:to>
    <xdr:sp>
      <xdr:nvSpPr>
        <xdr:cNvPr id="3" name="Rectangle 379"/>
        <xdr:cNvSpPr>
          <a:spLocks/>
        </xdr:cNvSpPr>
      </xdr:nvSpPr>
      <xdr:spPr>
        <a:xfrm>
          <a:off x="28575" y="7458075"/>
          <a:ext cx="2362200" cy="1000125"/>
        </a:xfrm>
        <a:prstGeom prst="rect">
          <a:avLst/>
        </a:prstGeom>
        <a:solidFill>
          <a:srgbClr val="CCCC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76200</xdr:colOff>
      <xdr:row>6</xdr:row>
      <xdr:rowOff>57150</xdr:rowOff>
    </xdr:from>
    <xdr:ext cx="2228850" cy="1685925"/>
    <xdr:sp>
      <xdr:nvSpPr>
        <xdr:cNvPr id="4" name="AutoShape 27"/>
        <xdr:cNvSpPr>
          <a:spLocks/>
        </xdr:cNvSpPr>
      </xdr:nvSpPr>
      <xdr:spPr>
        <a:xfrm>
          <a:off x="76200" y="1533525"/>
          <a:ext cx="2228850" cy="1685925"/>
        </a:xfrm>
        <a:prstGeom prst="wedgeRectCallout">
          <a:avLst>
            <a:gd name="adj1" fmla="val 58120"/>
            <a:gd name="adj2" fmla="val -25708"/>
          </a:avLst>
        </a:prstGeom>
        <a:solidFill>
          <a:srgbClr val="FFFFE1"/>
        </a:solidFill>
        <a:ln w="9525" cmpd="sng">
          <a:solidFill>
            <a:srgbClr val="336699"/>
          </a:solidFill>
          <a:headEnd type="none"/>
          <a:tailEnd type="none"/>
        </a:ln>
      </xdr:spPr>
      <xdr:txBody>
        <a:bodyPr vertOverflow="clip" wrap="square" lIns="36000" tIns="46800" rIns="36000" bIns="46800"/>
        <a:p>
          <a:pPr algn="l">
            <a:defRPr/>
          </a:pPr>
          <a:r>
            <a:rPr lang="en-US" cap="none" sz="1200" b="1" i="0" u="none" baseline="0">
              <a:latin typeface="Arial"/>
              <a:ea typeface="Arial"/>
              <a:cs typeface="Arial"/>
            </a:rPr>
            <a:t>I</a:t>
          </a:r>
          <a:r>
            <a:rPr lang="en-US" cap="none" sz="900" b="1" i="0" u="none" baseline="0">
              <a:latin typeface="Arial"/>
              <a:ea typeface="Arial"/>
              <a:cs typeface="Arial"/>
            </a:rPr>
            <a:t> </a:t>
          </a:r>
          <a:r>
            <a:rPr lang="en-US" cap="none" sz="900" b="0" i="0" u="none" baseline="0">
              <a:latin typeface="Arial"/>
              <a:ea typeface="Arial"/>
              <a:cs typeface="Arial"/>
            </a:rPr>
            <a:t> </a:t>
          </a:r>
          <a:r>
            <a:rPr lang="en-US" cap="none" sz="900" b="1" i="0" u="none" baseline="0">
              <a:latin typeface="Arial"/>
              <a:ea typeface="Arial"/>
              <a:cs typeface="Arial"/>
            </a:rPr>
            <a:t>Basis: Die "Grundgesamtheit" 
</a:t>
          </a:r>
          <a:r>
            <a:rPr lang="en-US" cap="none" sz="900" b="0" i="0" u="none" baseline="0">
              <a:latin typeface="Arial"/>
              <a:ea typeface="Arial"/>
              <a:cs typeface="Arial"/>
            </a:rPr>
            <a:t>= das Feld, das wir mit einer Stichprobe untersuchen wollen (...und das wir also normalerweise nicht kennen würden). 
Wir  bestimmen als Grundgesamtheit
600 Zellen, davon 150 beliebige</a:t>
          </a:r>
          <a:r>
            <a:rPr lang="en-US" cap="none" sz="900" b="0" i="0" u="none" baseline="0">
              <a:solidFill>
                <a:srgbClr val="FF00FF"/>
              </a:solidFill>
              <a:latin typeface="Arial"/>
              <a:ea typeface="Arial"/>
              <a:cs typeface="Arial"/>
            </a:rPr>
            <a:t> rot</a:t>
          </a:r>
          <a:r>
            <a:rPr lang="en-US" cap="none" sz="900" b="0" i="0" u="none" baseline="0">
              <a:latin typeface="Arial"/>
              <a:ea typeface="Arial"/>
              <a:cs typeface="Arial"/>
            </a:rPr>
            <a:t>.
Das Merkmal "rot" könnte z.B. in einer normalen Stichprobe sein: alle, die in einer Abstimmung "JA" antworten. </a:t>
          </a:r>
        </a:p>
      </xdr:txBody>
    </xdr:sp>
    <xdr:clientData/>
  </xdr:oneCellAnchor>
  <xdr:twoCellAnchor editAs="absolute">
    <xdr:from>
      <xdr:col>0</xdr:col>
      <xdr:colOff>76200</xdr:colOff>
      <xdr:row>76</xdr:row>
      <xdr:rowOff>66675</xdr:rowOff>
    </xdr:from>
    <xdr:to>
      <xdr:col>1</xdr:col>
      <xdr:colOff>1304925</xdr:colOff>
      <xdr:row>88</xdr:row>
      <xdr:rowOff>38100</xdr:rowOff>
    </xdr:to>
    <xdr:sp>
      <xdr:nvSpPr>
        <xdr:cNvPr id="5" name="AutoShape 35"/>
        <xdr:cNvSpPr>
          <a:spLocks/>
        </xdr:cNvSpPr>
      </xdr:nvSpPr>
      <xdr:spPr>
        <a:xfrm>
          <a:off x="76200" y="7486650"/>
          <a:ext cx="2228850" cy="885825"/>
        </a:xfrm>
        <a:prstGeom prst="wedgeRectCallout">
          <a:avLst>
            <a:gd name="adj1" fmla="val 59828"/>
            <a:gd name="adj2" fmla="val -25268"/>
          </a:avLst>
        </a:prstGeom>
        <a:solidFill>
          <a:srgbClr val="FFFFE1"/>
        </a:solidFill>
        <a:ln w="9525" cmpd="sng">
          <a:solidFill>
            <a:srgbClr val="336699"/>
          </a:solidFill>
          <a:headEnd type="none"/>
          <a:tailEnd type="none"/>
        </a:ln>
      </xdr:spPr>
      <xdr:txBody>
        <a:bodyPr vertOverflow="clip" wrap="square"/>
        <a:p>
          <a:pPr algn="l">
            <a:defRPr/>
          </a:pPr>
          <a:r>
            <a:rPr lang="en-US" cap="none" sz="1200" b="1" i="0" u="none" baseline="0">
              <a:latin typeface="Arial"/>
              <a:ea typeface="Arial"/>
              <a:cs typeface="Arial"/>
            </a:rPr>
            <a:t>IV </a:t>
          </a:r>
          <a:r>
            <a:rPr lang="en-US" cap="none" sz="900" b="0" i="0" u="none" baseline="0">
              <a:latin typeface="Arial"/>
              <a:ea typeface="Arial"/>
              <a:cs typeface="Arial"/>
            </a:rPr>
            <a:t> Wir zählen aus: 
         </a:t>
          </a:r>
          <a:r>
            <a:rPr lang="en-US" cap="none" sz="900" b="0" i="0" u="none" baseline="0">
              <a:solidFill>
                <a:srgbClr val="FF0000"/>
              </a:solidFill>
              <a:latin typeface="Arial"/>
              <a:ea typeface="Arial"/>
              <a:cs typeface="Arial"/>
            </a:rPr>
            <a:t>Wie viele der 20 Zellen 
         in dieser  Stichprobe sind rot? </a:t>
          </a:r>
          <a:r>
            <a:rPr lang="en-US" cap="none" sz="900" b="0" i="0" u="none" baseline="0">
              <a:latin typeface="Arial"/>
              <a:ea typeface="Arial"/>
              <a:cs typeface="Arial"/>
            </a:rPr>
            <a:t>
Das Resultat ist unsere 
         so genannte </a:t>
          </a:r>
          <a:r>
            <a:rPr lang="en-US" cap="none" sz="900" b="1" i="0" u="none" baseline="0">
              <a:latin typeface="Arial"/>
              <a:ea typeface="Arial"/>
              <a:cs typeface="Arial"/>
            </a:rPr>
            <a:t>Schätzung. </a:t>
          </a:r>
        </a:p>
      </xdr:txBody>
    </xdr:sp>
    <xdr:clientData/>
  </xdr:twoCellAnchor>
  <xdr:oneCellAnchor>
    <xdr:from>
      <xdr:col>0</xdr:col>
      <xdr:colOff>9525</xdr:colOff>
      <xdr:row>1</xdr:row>
      <xdr:rowOff>38100</xdr:rowOff>
    </xdr:from>
    <xdr:ext cx="8315325" cy="276225"/>
    <xdr:sp>
      <xdr:nvSpPr>
        <xdr:cNvPr id="6" name="TextBox 49"/>
        <xdr:cNvSpPr txBox="1">
          <a:spLocks noChangeArrowheads="1"/>
        </xdr:cNvSpPr>
      </xdr:nvSpPr>
      <xdr:spPr>
        <a:xfrm>
          <a:off x="9525" y="1133475"/>
          <a:ext cx="8315325" cy="276225"/>
        </a:xfrm>
        <a:prstGeom prst="rect">
          <a:avLst/>
        </a:prstGeom>
        <a:solidFill>
          <a:srgbClr val="FFFFE1"/>
        </a:solidFill>
        <a:ln w="12700" cmpd="sng">
          <a:solidFill>
            <a:srgbClr val="969696"/>
          </a:solidFill>
          <a:headEnd type="none"/>
          <a:tailEnd type="none"/>
        </a:ln>
      </xdr:spPr>
      <xdr:txBody>
        <a:bodyPr vertOverflow="clip" wrap="square" lIns="144000" tIns="46800" rIns="72000" bIns="10800"/>
        <a:p>
          <a:pPr algn="l">
            <a:defRPr/>
          </a:pPr>
          <a:r>
            <a:rPr lang="en-US" cap="none" sz="1100" b="1" i="0" u="none" baseline="0">
              <a:latin typeface="Arial"/>
              <a:ea typeface="Arial"/>
              <a:cs typeface="Arial"/>
            </a:rPr>
            <a:t>A: Die Grundgesamtheit definieren </a:t>
          </a:r>
        </a:p>
      </xdr:txBody>
    </xdr:sp>
    <xdr:clientData fPrintsWithSheet="0"/>
  </xdr:oneCellAnchor>
  <xdr:twoCellAnchor editAs="absolute">
    <xdr:from>
      <xdr:col>0</xdr:col>
      <xdr:colOff>95250</xdr:colOff>
      <xdr:row>54</xdr:row>
      <xdr:rowOff>9525</xdr:rowOff>
    </xdr:from>
    <xdr:to>
      <xdr:col>1</xdr:col>
      <xdr:colOff>1323975</xdr:colOff>
      <xdr:row>73</xdr:row>
      <xdr:rowOff>57150</xdr:rowOff>
    </xdr:to>
    <xdr:sp>
      <xdr:nvSpPr>
        <xdr:cNvPr id="7" name="AutoShape 381"/>
        <xdr:cNvSpPr>
          <a:spLocks/>
        </xdr:cNvSpPr>
      </xdr:nvSpPr>
      <xdr:spPr>
        <a:xfrm>
          <a:off x="95250" y="5448300"/>
          <a:ext cx="2228850" cy="1495425"/>
        </a:xfrm>
        <a:prstGeom prst="wedgeRectCallout">
          <a:avLst>
            <a:gd name="adj1" fmla="val 57087"/>
            <a:gd name="adj2" fmla="val -23444"/>
          </a:avLst>
        </a:prstGeom>
        <a:solidFill>
          <a:srgbClr val="FFFFE1"/>
        </a:solidFill>
        <a:ln w="9525" cmpd="sng">
          <a:solidFill>
            <a:srgbClr val="336699"/>
          </a:solidFill>
          <a:headEnd type="none"/>
          <a:tailEnd type="none"/>
        </a:ln>
      </xdr:spPr>
      <xdr:txBody>
        <a:bodyPr vertOverflow="clip" wrap="square"/>
        <a:p>
          <a:pPr algn="l">
            <a:defRPr/>
          </a:pPr>
          <a:r>
            <a:rPr lang="en-US" cap="none" sz="1200" b="1" i="0" u="none" baseline="0">
              <a:latin typeface="Arial"/>
              <a:ea typeface="Arial"/>
              <a:cs typeface="Arial"/>
            </a:rPr>
            <a:t>III</a:t>
          </a:r>
          <a:r>
            <a:rPr lang="en-US" cap="none" sz="1100" b="1" i="0" u="none" baseline="0">
              <a:latin typeface="Arial"/>
              <a:ea typeface="Arial"/>
              <a:cs typeface="Arial"/>
            </a:rPr>
            <a:t> </a:t>
          </a:r>
          <a:r>
            <a:rPr lang="en-US" cap="none" sz="900" b="0" i="0" u="none" baseline="0">
              <a:latin typeface="Arial"/>
              <a:ea typeface="Arial"/>
              <a:cs typeface="Arial"/>
            </a:rPr>
            <a:t> Nun legen wir sozusagen die graue Folie über die grün-rote Grundgesamtheit.
</a:t>
          </a:r>
          <a:r>
            <a:rPr lang="en-US" cap="none" sz="900" b="0" i="0" u="none" baseline="0">
              <a:solidFill>
                <a:srgbClr val="FF0000"/>
              </a:solidFill>
              <a:latin typeface="Arial"/>
              <a:ea typeface="Arial"/>
              <a:cs typeface="Arial"/>
            </a:rPr>
            <a:t>Wir beachten nur die 20 ausgewählten Zellen</a:t>
          </a:r>
          <a:r>
            <a:rPr lang="en-US" cap="none" sz="900" b="0" i="0" u="none" baseline="0">
              <a:latin typeface="Arial"/>
              <a:ea typeface="Arial"/>
              <a:cs typeface="Arial"/>
            </a:rPr>
            <a:t> (= es sind die durchsichtigen Zellen aus der grauen Folie)
 - hier rechts zeigt sie Excel </a:t>
          </a:r>
          <a:r>
            <a:rPr lang="en-US" cap="none" sz="900" b="0" i="0" u="sng" baseline="0">
              <a:latin typeface="Arial"/>
              <a:ea typeface="Arial"/>
              <a:cs typeface="Arial"/>
            </a:rPr>
            <a:t>eingerahmt</a:t>
          </a:r>
          <a:r>
            <a:rPr lang="en-US" cap="none" sz="900" b="0" i="0" u="none" baseline="0">
              <a:latin typeface="Arial"/>
              <a:ea typeface="Arial"/>
              <a:cs typeface="Arial"/>
            </a:rPr>
            <a:t>. 
Sie sind unsere </a:t>
          </a:r>
          <a:r>
            <a:rPr lang="en-US" cap="none" sz="900" b="1" i="0" u="none" baseline="0">
              <a:latin typeface="Arial"/>
              <a:ea typeface="Arial"/>
              <a:cs typeface="Arial"/>
            </a:rPr>
            <a:t>Stichprobe</a:t>
          </a:r>
          <a:r>
            <a:rPr lang="en-US" cap="none" sz="900" b="0" i="0" u="none" baseline="0">
              <a:latin typeface="Arial"/>
              <a:ea typeface="Arial"/>
              <a:cs typeface="Arial"/>
            </a:rPr>
            <a:t>. </a:t>
          </a:r>
        </a:p>
      </xdr:txBody>
    </xdr:sp>
    <xdr:clientData/>
  </xdr:twoCellAnchor>
  <xdr:oneCellAnchor>
    <xdr:from>
      <xdr:col>56</xdr:col>
      <xdr:colOff>38100</xdr:colOff>
      <xdr:row>55</xdr:row>
      <xdr:rowOff>28575</xdr:rowOff>
    </xdr:from>
    <xdr:ext cx="76200" cy="200025"/>
    <xdr:sp>
      <xdr:nvSpPr>
        <xdr:cNvPr id="8" name="TextBox 388"/>
        <xdr:cNvSpPr txBox="1">
          <a:spLocks noChangeArrowheads="1"/>
        </xdr:cNvSpPr>
      </xdr:nvSpPr>
      <xdr:spPr>
        <a:xfrm>
          <a:off x="6800850" y="5543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0</xdr:row>
      <xdr:rowOff>0</xdr:rowOff>
    </xdr:from>
    <xdr:to>
      <xdr:col>72</xdr:col>
      <xdr:colOff>285750</xdr:colOff>
      <xdr:row>0</xdr:row>
      <xdr:rowOff>1057275</xdr:rowOff>
    </xdr:to>
    <xdr:sp>
      <xdr:nvSpPr>
        <xdr:cNvPr id="9" name="TextBox 48"/>
        <xdr:cNvSpPr txBox="1">
          <a:spLocks noChangeArrowheads="1"/>
        </xdr:cNvSpPr>
      </xdr:nvSpPr>
      <xdr:spPr>
        <a:xfrm>
          <a:off x="0" y="0"/>
          <a:ext cx="8277225" cy="1057275"/>
        </a:xfrm>
        <a:prstGeom prst="rect">
          <a:avLst/>
        </a:prstGeom>
        <a:solidFill>
          <a:srgbClr val="FFFFFF"/>
        </a:solidFill>
        <a:ln w="9525" cmpd="sng">
          <a:solidFill>
            <a:srgbClr val="969696"/>
          </a:solidFill>
          <a:headEnd type="none"/>
          <a:tailEnd type="none"/>
        </a:ln>
      </xdr:spPr>
      <xdr:txBody>
        <a:bodyPr vertOverflow="clip" wrap="square" lIns="72000" tIns="36000" rIns="72000" bIns="10800"/>
        <a:p>
          <a:pPr algn="l">
            <a:defRPr/>
          </a:pPr>
          <a:r>
            <a:rPr lang="en-US" cap="none" sz="1200" b="1" i="0" u="none" baseline="0">
              <a:latin typeface="Arial"/>
              <a:ea typeface="Arial"/>
              <a:cs typeface="Arial"/>
            </a:rPr>
            <a:t>Zufallsstichprobe</a:t>
          </a:r>
          <a:r>
            <a:rPr lang="en-US" cap="none" sz="1000" b="1" i="0" u="none" baseline="0">
              <a:latin typeface="Arial"/>
              <a:ea typeface="Arial"/>
              <a:cs typeface="Arial"/>
            </a:rPr>
            <a:t>
</a:t>
          </a:r>
          <a:r>
            <a:rPr lang="en-US" cap="none" sz="1000" b="0" i="0" u="none" baseline="0">
              <a:latin typeface="Arial"/>
              <a:ea typeface="Arial"/>
              <a:cs typeface="Arial"/>
            </a:rPr>
            <a:t>Hinweise: </a:t>
          </a:r>
          <a:r>
            <a:rPr lang="en-US" cap="none" sz="1000" b="1" i="0" u="none" baseline="0">
              <a:latin typeface="Arial"/>
              <a:ea typeface="Arial"/>
              <a:cs typeface="Arial"/>
            </a:rPr>
            <a:t>
</a:t>
          </a:r>
          <a:r>
            <a:rPr lang="en-US" cap="none" sz="1000" b="0" i="0" u="none" baseline="0">
              <a:latin typeface="Arial"/>
              <a:ea typeface="Arial"/>
              <a:cs typeface="Arial"/>
            </a:rPr>
            <a:t>● In der Einleitung werden die einzelnen Schritte in einer knappen Übersicht aufgeführt.
● Um die rechnerischen Vorgänge in Excel braucht man sich zum Verstehen des Prinzips hier nicht zu kümmern. 
  (Einige Erläuterungen dazu finden sich im Blatt "Excel-Technisches".)
● Jedesmal, wenn die </a:t>
          </a:r>
          <a:r>
            <a:rPr lang="en-US" cap="none" sz="1000" b="0" i="0" u="none" baseline="0">
              <a:solidFill>
                <a:srgbClr val="FF0000"/>
              </a:solidFill>
              <a:latin typeface="Arial"/>
              <a:ea typeface="Arial"/>
              <a:cs typeface="Arial"/>
            </a:rPr>
            <a:t>Taste </a:t>
          </a:r>
          <a:r>
            <a:rPr lang="en-US" cap="none" sz="1000" b="1" i="0" u="none" baseline="0">
              <a:solidFill>
                <a:srgbClr val="FF0000"/>
              </a:solidFill>
              <a:latin typeface="Arial"/>
              <a:ea typeface="Arial"/>
              <a:cs typeface="Arial"/>
            </a:rPr>
            <a:t>F9 </a:t>
          </a:r>
          <a:r>
            <a:rPr lang="en-US" cap="none" sz="1000" b="0" i="0" u="none" baseline="0">
              <a:latin typeface="Arial"/>
              <a:ea typeface="Arial"/>
              <a:cs typeface="Arial"/>
            </a:rPr>
            <a:t>gedrückt wird, rechnet Excel die Formeln neu - es entsteht eine </a:t>
          </a:r>
          <a:r>
            <a:rPr lang="en-US" cap="none" sz="1000" b="0" i="0" u="none" baseline="0">
              <a:solidFill>
                <a:srgbClr val="FF0000"/>
              </a:solidFill>
              <a:latin typeface="Arial"/>
              <a:ea typeface="Arial"/>
              <a:cs typeface="Arial"/>
            </a:rPr>
            <a:t>neue Stichprobe.</a:t>
          </a:r>
          <a:r>
            <a:rPr lang="en-US" cap="none" sz="1000" b="0" i="0" u="none" baseline="0">
              <a:latin typeface="Arial"/>
              <a:ea typeface="Arial"/>
              <a:cs typeface="Arial"/>
            </a:rPr>
            <a:t>  </a:t>
          </a:r>
        </a:p>
      </xdr:txBody>
    </xdr:sp>
    <xdr:clientData fPrintsWithSheet="0"/>
  </xdr:twoCellAnchor>
  <xdr:twoCellAnchor editAs="absolute">
    <xdr:from>
      <xdr:col>0</xdr:col>
      <xdr:colOff>114300</xdr:colOff>
      <xdr:row>111</xdr:row>
      <xdr:rowOff>66675</xdr:rowOff>
    </xdr:from>
    <xdr:to>
      <xdr:col>1</xdr:col>
      <xdr:colOff>1343025</xdr:colOff>
      <xdr:row>122</xdr:row>
      <xdr:rowOff>0</xdr:rowOff>
    </xdr:to>
    <xdr:sp>
      <xdr:nvSpPr>
        <xdr:cNvPr id="10" name="AutoShape 391"/>
        <xdr:cNvSpPr>
          <a:spLocks/>
        </xdr:cNvSpPr>
      </xdr:nvSpPr>
      <xdr:spPr>
        <a:xfrm>
          <a:off x="114300" y="10153650"/>
          <a:ext cx="2228850" cy="1114425"/>
        </a:xfrm>
        <a:prstGeom prst="wedgeRectCallout">
          <a:avLst>
            <a:gd name="adj1" fmla="val 23032"/>
            <a:gd name="adj2" fmla="val 7365"/>
          </a:avLst>
        </a:prstGeom>
        <a:solidFill>
          <a:srgbClr val="FFFFE1"/>
        </a:solidFill>
        <a:ln w="9525" cmpd="sng">
          <a:solidFill>
            <a:srgbClr val="336699"/>
          </a:solidFill>
          <a:headEnd type="none"/>
          <a:tailEnd type="none"/>
        </a:ln>
      </xdr:spPr>
      <xdr:txBody>
        <a:bodyPr vertOverflow="clip" wrap="square"/>
        <a:p>
          <a:pPr algn="l">
            <a:defRPr/>
          </a:pPr>
          <a:r>
            <a:rPr lang="en-US" cap="none" sz="900" b="0" i="0" u="none" baseline="0">
              <a:latin typeface="Arial"/>
              <a:ea typeface="Arial"/>
              <a:cs typeface="Arial"/>
            </a:rPr>
            <a:t>Spielen wir: machen wir eine Reihe 
von Stichproben. 
Beobachten wir etwas? 
</a:t>
          </a:r>
          <a:r>
            <a:rPr lang="en-US" cap="none" sz="800" b="0" i="0" u="none" baseline="0">
              <a:solidFill>
                <a:srgbClr val="333399"/>
              </a:solidFill>
              <a:latin typeface="Arial"/>
              <a:ea typeface="Arial"/>
              <a:cs typeface="Arial"/>
            </a:rPr>
            <a:t>► V</a:t>
          </a:r>
          <a:r>
            <a:rPr lang="en-US" cap="none" sz="900" b="0" i="0" u="none" baseline="0">
              <a:solidFill>
                <a:srgbClr val="333399"/>
              </a:solidFill>
              <a:latin typeface="Arial"/>
              <a:ea typeface="Arial"/>
              <a:cs typeface="Arial"/>
            </a:rPr>
            <a:t>iele Schätzungen kommen dem realen Wert recht nahe. 
       </a:t>
          </a:r>
          <a:r>
            <a:rPr lang="en-US" cap="none" sz="800" b="0" i="0" u="none" baseline="0">
              <a:solidFill>
                <a:srgbClr val="333399"/>
              </a:solidFill>
              <a:latin typeface="Arial"/>
              <a:ea typeface="Arial"/>
              <a:cs typeface="Arial"/>
            </a:rPr>
            <a:t> </a:t>
          </a:r>
          <a:r>
            <a:rPr lang="en-US" cap="none" sz="800" b="0" i="0" u="none" baseline="0">
              <a:latin typeface="Arial"/>
              <a:ea typeface="Arial"/>
              <a:cs typeface="Arial"/>
            </a:rPr>
            <a:t>(Mehr dazu auf dem folgenden Blatt)</a:t>
          </a:r>
        </a:p>
      </xdr:txBody>
    </xdr:sp>
    <xdr:clientData/>
  </xdr:twoCellAnchor>
  <xdr:oneCellAnchor>
    <xdr:from>
      <xdr:col>0</xdr:col>
      <xdr:colOff>9525</xdr:colOff>
      <xdr:row>30</xdr:row>
      <xdr:rowOff>95250</xdr:rowOff>
    </xdr:from>
    <xdr:ext cx="8315325" cy="276225"/>
    <xdr:sp>
      <xdr:nvSpPr>
        <xdr:cNvPr id="11" name="TextBox 395"/>
        <xdr:cNvSpPr txBox="1">
          <a:spLocks noChangeArrowheads="1"/>
        </xdr:cNvSpPr>
      </xdr:nvSpPr>
      <xdr:spPr>
        <a:xfrm>
          <a:off x="9525" y="3400425"/>
          <a:ext cx="8315325" cy="276225"/>
        </a:xfrm>
        <a:prstGeom prst="rect">
          <a:avLst/>
        </a:prstGeom>
        <a:solidFill>
          <a:srgbClr val="FFFFE1"/>
        </a:solidFill>
        <a:ln w="12700" cmpd="sng">
          <a:solidFill>
            <a:srgbClr val="969696"/>
          </a:solidFill>
          <a:headEnd type="none"/>
          <a:tailEnd type="none"/>
        </a:ln>
      </xdr:spPr>
      <xdr:txBody>
        <a:bodyPr vertOverflow="clip" wrap="square" lIns="144000" tIns="46800" rIns="72000" bIns="10800"/>
        <a:p>
          <a:pPr algn="l">
            <a:defRPr/>
          </a:pPr>
          <a:r>
            <a:rPr lang="en-US" cap="none" sz="1100" b="1" i="0" u="none" baseline="0">
              <a:latin typeface="Arial"/>
              <a:ea typeface="Arial"/>
              <a:cs typeface="Arial"/>
            </a:rPr>
            <a:t>B: Die Stichprobe ziehen</a:t>
          </a:r>
        </a:p>
      </xdr:txBody>
    </xdr:sp>
    <xdr:clientData fPrintsWithSheet="0"/>
  </xdr:oneCellAnchor>
  <xdr:twoCellAnchor>
    <xdr:from>
      <xdr:col>1</xdr:col>
      <xdr:colOff>209550</xdr:colOff>
      <xdr:row>49</xdr:row>
      <xdr:rowOff>47625</xdr:rowOff>
    </xdr:from>
    <xdr:to>
      <xdr:col>1</xdr:col>
      <xdr:colOff>1543050</xdr:colOff>
      <xdr:row>53</xdr:row>
      <xdr:rowOff>66675</xdr:rowOff>
    </xdr:to>
    <xdr:sp macro="[0]!F_9">
      <xdr:nvSpPr>
        <xdr:cNvPr id="12" name="Rectangle 396"/>
        <xdr:cNvSpPr>
          <a:spLocks/>
        </xdr:cNvSpPr>
      </xdr:nvSpPr>
      <xdr:spPr>
        <a:xfrm>
          <a:off x="1209675" y="5105400"/>
          <a:ext cx="1333500" cy="323850"/>
        </a:xfrm>
        <a:prstGeom prst="rect">
          <a:avLst/>
        </a:prstGeom>
        <a:solidFill>
          <a:srgbClr val="BFD4FF"/>
        </a:solidFill>
        <a:ln w="9525" cmpd="sng">
          <a:solidFill>
            <a:srgbClr val="ADC8FF"/>
          </a:solidFill>
          <a:headEnd type="none"/>
          <a:tailEnd type="none"/>
        </a:ln>
      </xdr:spPr>
      <xdr:txBody>
        <a:bodyPr vertOverflow="clip" wrap="square" lIns="0" tIns="0" rIns="0" bIns="0"/>
        <a:p>
          <a:pPr algn="l">
            <a:defRPr/>
          </a:pPr>
          <a:r>
            <a:rPr lang="en-US" cap="none" sz="800" b="1" i="0" u="none" baseline="0">
              <a:solidFill>
                <a:srgbClr val="FF0000"/>
              </a:solidFill>
              <a:latin typeface="Arial"/>
              <a:ea typeface="Arial"/>
              <a:cs typeface="Arial"/>
            </a:rPr>
            <a:t>Taste F9    </a:t>
          </a:r>
          <a:r>
            <a:rPr lang="en-US" cap="none" sz="800" b="0" i="0" u="none" baseline="0">
              <a:solidFill>
                <a:srgbClr val="0000FF"/>
              </a:solidFill>
              <a:latin typeface="Arial"/>
              <a:ea typeface="Arial"/>
              <a:cs typeface="Arial"/>
            </a:rPr>
            <a:t>Neuberechnung
                = neue Stichprobe!</a:t>
          </a:r>
        </a:p>
      </xdr:txBody>
    </xdr:sp>
    <xdr:clientData/>
  </xdr:twoCellAnchor>
  <xdr:twoCellAnchor>
    <xdr:from>
      <xdr:col>1</xdr:col>
      <xdr:colOff>904875</xdr:colOff>
      <xdr:row>114</xdr:row>
      <xdr:rowOff>19050</xdr:rowOff>
    </xdr:from>
    <xdr:to>
      <xdr:col>1</xdr:col>
      <xdr:colOff>1504950</xdr:colOff>
      <xdr:row>116</xdr:row>
      <xdr:rowOff>66675</xdr:rowOff>
    </xdr:to>
    <xdr:sp macro="[0]!F_9">
      <xdr:nvSpPr>
        <xdr:cNvPr id="13" name="Rectangle 397"/>
        <xdr:cNvSpPr>
          <a:spLocks/>
        </xdr:cNvSpPr>
      </xdr:nvSpPr>
      <xdr:spPr>
        <a:xfrm>
          <a:off x="1905000" y="10334625"/>
          <a:ext cx="600075" cy="200025"/>
        </a:xfrm>
        <a:prstGeom prst="rect">
          <a:avLst/>
        </a:prstGeom>
        <a:solidFill>
          <a:srgbClr val="BFD4FF"/>
        </a:solidFill>
        <a:ln w="9525" cmpd="sng">
          <a:solidFill>
            <a:srgbClr val="ADC8FF"/>
          </a:solidFill>
          <a:headEnd type="none"/>
          <a:tailEnd type="none"/>
        </a:ln>
      </xdr:spPr>
      <xdr:txBody>
        <a:bodyPr vertOverflow="clip" wrap="square" lIns="0" tIns="0" rIns="0" bIns="0"/>
        <a:p>
          <a:pPr algn="l">
            <a:defRPr/>
          </a:pPr>
          <a:r>
            <a:rPr lang="en-US" cap="none" sz="800" b="1" i="0" u="none" baseline="0">
              <a:solidFill>
                <a:srgbClr val="FF0000"/>
              </a:solidFill>
              <a:latin typeface="Arial"/>
              <a:ea typeface="Arial"/>
              <a:cs typeface="Arial"/>
            </a:rPr>
            <a:t>Taste F9    </a:t>
          </a:r>
        </a:p>
      </xdr:txBody>
    </xdr:sp>
    <xdr:clientData/>
  </xdr:twoCellAnchor>
  <xdr:oneCellAnchor>
    <xdr:from>
      <xdr:col>0</xdr:col>
      <xdr:colOff>0</xdr:colOff>
      <xdr:row>75</xdr:row>
      <xdr:rowOff>66675</xdr:rowOff>
    </xdr:from>
    <xdr:ext cx="8315325" cy="266700"/>
    <xdr:sp>
      <xdr:nvSpPr>
        <xdr:cNvPr id="14" name="TextBox 408"/>
        <xdr:cNvSpPr txBox="1">
          <a:spLocks noChangeArrowheads="1"/>
        </xdr:cNvSpPr>
      </xdr:nvSpPr>
      <xdr:spPr>
        <a:xfrm>
          <a:off x="0" y="7105650"/>
          <a:ext cx="8315325" cy="266700"/>
        </a:xfrm>
        <a:prstGeom prst="rect">
          <a:avLst/>
        </a:prstGeom>
        <a:solidFill>
          <a:srgbClr val="FFFFE1"/>
        </a:solidFill>
        <a:ln w="12700" cmpd="sng">
          <a:solidFill>
            <a:srgbClr val="969696"/>
          </a:solidFill>
          <a:headEnd type="none"/>
          <a:tailEnd type="none"/>
        </a:ln>
      </xdr:spPr>
      <xdr:txBody>
        <a:bodyPr vertOverflow="clip" wrap="square" lIns="144000" tIns="46800" rIns="72000" bIns="10800"/>
        <a:p>
          <a:pPr algn="l">
            <a:defRPr/>
          </a:pPr>
          <a:r>
            <a:rPr lang="en-US" cap="none" sz="1100" b="1" i="0" u="none" baseline="0">
              <a:latin typeface="Arial"/>
              <a:ea typeface="Arial"/>
              <a:cs typeface="Arial"/>
            </a:rPr>
            <a:t>C: Die Schätzung</a:t>
          </a:r>
        </a:p>
      </xdr:txBody>
    </xdr:sp>
    <xdr:clientData fPrintsWithSheet="0"/>
  </xdr:oneCellAnchor>
  <xdr:twoCellAnchor>
    <xdr:from>
      <xdr:col>30</xdr:col>
      <xdr:colOff>38100</xdr:colOff>
      <xdr:row>50</xdr:row>
      <xdr:rowOff>0</xdr:rowOff>
    </xdr:from>
    <xdr:to>
      <xdr:col>35</xdr:col>
      <xdr:colOff>38100</xdr:colOff>
      <xdr:row>55</xdr:row>
      <xdr:rowOff>57150</xdr:rowOff>
    </xdr:to>
    <xdr:sp>
      <xdr:nvSpPr>
        <xdr:cNvPr id="15" name="AutoShape 387"/>
        <xdr:cNvSpPr>
          <a:spLocks/>
        </xdr:cNvSpPr>
      </xdr:nvSpPr>
      <xdr:spPr>
        <a:xfrm rot="2520000">
          <a:off x="4819650" y="5133975"/>
          <a:ext cx="381000" cy="438150"/>
        </a:xfrm>
        <a:custGeom>
          <a:pathLst>
            <a:path h="49" w="38">
              <a:moveTo>
                <a:pt x="0" y="0"/>
              </a:moveTo>
              <a:cubicBezTo>
                <a:pt x="12" y="4"/>
                <a:pt x="24" y="9"/>
                <a:pt x="30" y="17"/>
              </a:cubicBezTo>
              <a:cubicBezTo>
                <a:pt x="36" y="25"/>
                <a:pt x="37" y="44"/>
                <a:pt x="38" y="49"/>
              </a:cubicBezTo>
            </a:path>
          </a:pathLst>
        </a:custGeom>
        <a:noFill/>
        <a:ln w="6350" cmpd="sng">
          <a:solidFill>
            <a:srgbClr val="FF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95250</xdr:rowOff>
    </xdr:from>
    <xdr:to>
      <xdr:col>0</xdr:col>
      <xdr:colOff>0</xdr:colOff>
      <xdr:row>10</xdr:row>
      <xdr:rowOff>114300</xdr:rowOff>
    </xdr:to>
    <xdr:sp>
      <xdr:nvSpPr>
        <xdr:cNvPr id="1" name="Rectangle 3"/>
        <xdr:cNvSpPr>
          <a:spLocks/>
        </xdr:cNvSpPr>
      </xdr:nvSpPr>
      <xdr:spPr>
        <a:xfrm>
          <a:off x="0" y="476250"/>
          <a:ext cx="0" cy="1085850"/>
        </a:xfrm>
        <a:prstGeom prst="rect">
          <a:avLst/>
        </a:prstGeom>
        <a:solidFill>
          <a:srgbClr val="FFFFFF"/>
        </a:solidFill>
        <a:ln w="9525" cmpd="sng">
          <a:solidFill>
            <a:srgbClr val="000080"/>
          </a:solidFill>
          <a:headEnd type="none"/>
          <a:tailEnd type="none"/>
        </a:ln>
      </xdr:spPr>
      <xdr:txBody>
        <a:bodyPr vertOverflow="clip" wrap="square"/>
        <a:p>
          <a:pPr algn="l">
            <a:defRPr/>
          </a:pPr>
          <a:r>
            <a:rPr lang="en-US" cap="none" sz="900" b="0" i="0" u="none" baseline="0">
              <a:latin typeface="Arial"/>
              <a:ea typeface="Arial"/>
              <a:cs typeface="Arial"/>
            </a:rPr>
            <a:t>Führen wir eine Serie von Stich-proben durch und notieren die Schätzungen.
Wir sehen: 
Die Ergebnisse streuen nicht beliebig, sondern sie 
häufen sich um den realen Wert. 
</a:t>
          </a:r>
        </a:p>
      </xdr:txBody>
    </xdr:sp>
    <xdr:clientData/>
  </xdr:twoCellAnchor>
  <xdr:twoCellAnchor editAs="absolute">
    <xdr:from>
      <xdr:col>6</xdr:col>
      <xdr:colOff>66675</xdr:colOff>
      <xdr:row>20</xdr:row>
      <xdr:rowOff>76200</xdr:rowOff>
    </xdr:from>
    <xdr:to>
      <xdr:col>9</xdr:col>
      <xdr:colOff>47625</xdr:colOff>
      <xdr:row>25</xdr:row>
      <xdr:rowOff>66675</xdr:rowOff>
    </xdr:to>
    <xdr:sp macro="[0]!FünfzStp_aus_VorTab">
      <xdr:nvSpPr>
        <xdr:cNvPr id="2" name="Oval 9"/>
        <xdr:cNvSpPr>
          <a:spLocks/>
        </xdr:cNvSpPr>
      </xdr:nvSpPr>
      <xdr:spPr>
        <a:xfrm>
          <a:off x="3905250" y="2857500"/>
          <a:ext cx="914400" cy="657225"/>
        </a:xfrm>
        <a:prstGeom prst="ellipse">
          <a:avLst/>
        </a:prstGeom>
        <a:solidFill>
          <a:srgbClr val="FF9999"/>
        </a:solidFill>
        <a:ln w="6350" cmpd="sng">
          <a:solidFill>
            <a:srgbClr val="FF0000"/>
          </a:solidFill>
          <a:headEnd type="none"/>
          <a:tailEnd type="none"/>
        </a:ln>
      </xdr:spPr>
      <xdr:txBody>
        <a:bodyPr vertOverflow="clip" wrap="square" lIns="0" tIns="0" rIns="0" bIns="0"/>
        <a:p>
          <a:pPr algn="ctr">
            <a:defRPr/>
          </a:pPr>
          <a:r>
            <a:rPr lang="en-US" cap="none" sz="900" b="0" i="0" u="none" baseline="0">
              <a:latin typeface="Arial"/>
              <a:ea typeface="Arial"/>
              <a:cs typeface="Arial"/>
            </a:rPr>
            <a:t>Neue Serie
Stichproben erzeugen</a:t>
          </a:r>
          <a:r>
            <a:rPr lang="en-US" cap="none" sz="900" b="1" i="0" u="none" baseline="0">
              <a:latin typeface="Arial"/>
              <a:ea typeface="Arial"/>
              <a:cs typeface="Arial"/>
            </a:rPr>
            <a:t>
</a:t>
          </a:r>
        </a:p>
      </xdr:txBody>
    </xdr:sp>
    <xdr:clientData/>
  </xdr:twoCellAnchor>
  <xdr:twoCellAnchor editAs="absolute">
    <xdr:from>
      <xdr:col>0</xdr:col>
      <xdr:colOff>85725</xdr:colOff>
      <xdr:row>4</xdr:row>
      <xdr:rowOff>9525</xdr:rowOff>
    </xdr:from>
    <xdr:to>
      <xdr:col>3</xdr:col>
      <xdr:colOff>19050</xdr:colOff>
      <xdr:row>14</xdr:row>
      <xdr:rowOff>104775</xdr:rowOff>
    </xdr:to>
    <xdr:sp>
      <xdr:nvSpPr>
        <xdr:cNvPr id="3" name="AutoShape 10"/>
        <xdr:cNvSpPr>
          <a:spLocks/>
        </xdr:cNvSpPr>
      </xdr:nvSpPr>
      <xdr:spPr>
        <a:xfrm>
          <a:off x="85725" y="657225"/>
          <a:ext cx="2266950" cy="1428750"/>
        </a:xfrm>
        <a:prstGeom prst="wedgeRectCallout">
          <a:avLst>
            <a:gd name="adj1" fmla="val 26472"/>
            <a:gd name="adj2" fmla="val -1657"/>
          </a:avLst>
        </a:prstGeom>
        <a:solidFill>
          <a:srgbClr val="FFFFE1"/>
        </a:solidFill>
        <a:ln w="9525" cmpd="sng">
          <a:solidFill>
            <a:srgbClr val="336699"/>
          </a:solidFill>
          <a:headEnd type="none"/>
          <a:tailEnd type="none"/>
        </a:ln>
      </xdr:spPr>
      <xdr:txBody>
        <a:bodyPr vertOverflow="clip" wrap="square" lIns="18000" tIns="10800" rIns="18000" bIns="45720"/>
        <a:p>
          <a:pPr algn="l">
            <a:defRPr/>
          </a:pPr>
          <a:r>
            <a:rPr lang="en-US" cap="none" sz="900" b="0" i="0" u="none" baseline="0">
              <a:latin typeface="Arial"/>
              <a:ea typeface="Arial"/>
              <a:cs typeface="Arial"/>
            </a:rPr>
            <a:t>Jetzt wird noch deutlicher: 
</a:t>
          </a:r>
          <a:r>
            <a:rPr lang="en-US" cap="none" sz="800" b="0" i="0" u="none" baseline="0">
              <a:solidFill>
                <a:srgbClr val="333399"/>
              </a:solidFill>
              <a:latin typeface="Arial"/>
              <a:ea typeface="Arial"/>
              <a:cs typeface="Arial"/>
            </a:rPr>
            <a:t>► </a:t>
          </a:r>
          <a:r>
            <a:rPr lang="en-US" cap="none" sz="900" b="0" i="0" u="none" baseline="0">
              <a:solidFill>
                <a:srgbClr val="333399"/>
              </a:solidFill>
              <a:latin typeface="Arial"/>
              <a:ea typeface="Arial"/>
              <a:cs typeface="Arial"/>
            </a:rPr>
            <a:t>Viele Schätzungen kommen 
dem realen Wert relativ nahe - das 
zeigt sich in den beiden gelben Kolonnen. 
Das Diagramm mit der Häufigkeitsverteilung zeigt noch etwas Weiteres: 
► </a:t>
          </a:r>
          <a:r>
            <a:rPr lang="en-US" cap="none" sz="900" b="1" i="0" u="none" baseline="0">
              <a:solidFill>
                <a:srgbClr val="333399"/>
              </a:solidFill>
              <a:latin typeface="Arial"/>
              <a:ea typeface="Arial"/>
              <a:cs typeface="Arial"/>
            </a:rPr>
            <a:t>die Schätzungen häufen sich um 
den realen Wert</a:t>
          </a:r>
          <a:r>
            <a:rPr lang="en-US" cap="none" sz="900" b="0" i="0" u="none" baseline="0">
              <a:solidFill>
                <a:srgbClr val="333399"/>
              </a:solidFill>
              <a:latin typeface="Arial"/>
              <a:ea typeface="Arial"/>
              <a:cs typeface="Arial"/>
            </a:rPr>
            <a:t>.
</a:t>
          </a:r>
        </a:p>
      </xdr:txBody>
    </xdr:sp>
    <xdr:clientData/>
  </xdr:twoCellAnchor>
  <xdr:twoCellAnchor>
    <xdr:from>
      <xdr:col>8</xdr:col>
      <xdr:colOff>0</xdr:colOff>
      <xdr:row>3</xdr:row>
      <xdr:rowOff>19050</xdr:rowOff>
    </xdr:from>
    <xdr:to>
      <xdr:col>20</xdr:col>
      <xdr:colOff>47625</xdr:colOff>
      <xdr:row>15</xdr:row>
      <xdr:rowOff>123825</xdr:rowOff>
    </xdr:to>
    <xdr:graphicFrame>
      <xdr:nvGraphicFramePr>
        <xdr:cNvPr id="4" name="Chart 12"/>
        <xdr:cNvGraphicFramePr/>
      </xdr:nvGraphicFramePr>
      <xdr:xfrm>
        <a:off x="4562475" y="533400"/>
        <a:ext cx="2562225" cy="1704975"/>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85725</xdr:colOff>
      <xdr:row>15</xdr:row>
      <xdr:rowOff>57150</xdr:rowOff>
    </xdr:from>
    <xdr:to>
      <xdr:col>3</xdr:col>
      <xdr:colOff>19050</xdr:colOff>
      <xdr:row>34</xdr:row>
      <xdr:rowOff>133350</xdr:rowOff>
    </xdr:to>
    <xdr:sp>
      <xdr:nvSpPr>
        <xdr:cNvPr id="5" name="AutoShape 14"/>
        <xdr:cNvSpPr>
          <a:spLocks/>
        </xdr:cNvSpPr>
      </xdr:nvSpPr>
      <xdr:spPr>
        <a:xfrm>
          <a:off x="85725" y="2171700"/>
          <a:ext cx="2266950" cy="2771775"/>
        </a:xfrm>
        <a:prstGeom prst="wedgeRectCallout">
          <a:avLst>
            <a:gd name="adj1" fmla="val 22268"/>
            <a:gd name="adj2" fmla="val -15291"/>
          </a:avLst>
        </a:prstGeom>
        <a:solidFill>
          <a:srgbClr val="FFFFE1"/>
        </a:solidFill>
        <a:ln w="9525" cmpd="sng">
          <a:solidFill>
            <a:srgbClr val="336699"/>
          </a:solidFill>
          <a:headEnd type="none"/>
          <a:tailEnd type="none"/>
        </a:ln>
      </xdr:spPr>
      <xdr:txBody>
        <a:bodyPr vertOverflow="clip" wrap="square" lIns="18000" tIns="10800" rIns="18000" bIns="0"/>
        <a:p>
          <a:pPr algn="l">
            <a:defRPr/>
          </a:pPr>
          <a:r>
            <a:rPr lang="en-US" cap="none" sz="900" b="0" i="0" u="none" baseline="0">
              <a:latin typeface="Arial"/>
              <a:ea typeface="Arial"/>
              <a:cs typeface="Arial"/>
            </a:rPr>
            <a:t>Statistiker haben gezeigt, dass diese Häufigkeitsverteilung (oder Wahrschein-lichkeitsverteilung) nicht beliebig ist, sondern einer genau definierten, berechenbaren  Form nahe kommt (hypergeometrische Verteilung). 
Und dies ist der Grund dafür, dass man 
</a:t>
          </a:r>
          <a:r>
            <a:rPr lang="en-US" cap="none" sz="900" b="0" i="0" u="none" baseline="0">
              <a:solidFill>
                <a:srgbClr val="333399"/>
              </a:solidFill>
              <a:latin typeface="Arial"/>
              <a:ea typeface="Arial"/>
              <a:cs typeface="Arial"/>
            </a:rPr>
            <a:t>sogar </a:t>
          </a:r>
          <a:r>
            <a:rPr lang="en-US" cap="none" sz="900" b="1" i="0" u="none" baseline="0">
              <a:solidFill>
                <a:srgbClr val="333399"/>
              </a:solidFill>
              <a:latin typeface="Arial"/>
              <a:ea typeface="Arial"/>
              <a:cs typeface="Arial"/>
            </a:rPr>
            <a:t>auf der Basis einer einzigen Stichprobe </a:t>
          </a:r>
          <a:r>
            <a:rPr lang="en-US" cap="none" sz="900" b="0" i="0" u="none" baseline="0">
              <a:solidFill>
                <a:srgbClr val="333399"/>
              </a:solidFill>
              <a:latin typeface="Arial"/>
              <a:ea typeface="Arial"/>
              <a:cs typeface="Arial"/>
            </a:rPr>
            <a:t>sinnvolle Aussagen machen kann</a:t>
          </a:r>
          <a:r>
            <a:rPr lang="en-US" cap="none" sz="900" b="0" i="0" u="none" baseline="0">
              <a:latin typeface="Arial"/>
              <a:ea typeface="Arial"/>
              <a:cs typeface="Arial"/>
            </a:rPr>
            <a:t>. 
Dazu braucht es allerdings eine gute Portion höhere Mathematik. 
Etwas  mehr zu diesem Thema steht in der Broschüre </a:t>
          </a:r>
          <a:r>
            <a:rPr lang="en-US" cap="none" sz="900" b="0" i="1" u="none" baseline="0">
              <a:latin typeface="Arial"/>
              <a:ea typeface="Arial"/>
              <a:cs typeface="Arial"/>
            </a:rPr>
            <a:t>Die Stichprobe - warum sie funktioniert. (Publikation BFS)</a:t>
          </a:r>
        </a:p>
      </xdr:txBody>
    </xdr:sp>
    <xdr:clientData/>
  </xdr:twoCellAnchor>
  <xdr:twoCellAnchor editAs="absolute">
    <xdr:from>
      <xdr:col>0</xdr:col>
      <xdr:colOff>95250</xdr:colOff>
      <xdr:row>1</xdr:row>
      <xdr:rowOff>57150</xdr:rowOff>
    </xdr:from>
    <xdr:to>
      <xdr:col>3</xdr:col>
      <xdr:colOff>28575</xdr:colOff>
      <xdr:row>3</xdr:row>
      <xdr:rowOff>85725</xdr:rowOff>
    </xdr:to>
    <xdr:sp>
      <xdr:nvSpPr>
        <xdr:cNvPr id="6" name="AutoShape 15"/>
        <xdr:cNvSpPr>
          <a:spLocks/>
        </xdr:cNvSpPr>
      </xdr:nvSpPr>
      <xdr:spPr>
        <a:xfrm>
          <a:off x="95250" y="266700"/>
          <a:ext cx="2266950" cy="333375"/>
        </a:xfrm>
        <a:prstGeom prst="wedgeRectCallout">
          <a:avLst>
            <a:gd name="adj1" fmla="val 22689"/>
            <a:gd name="adj2" fmla="val 27143"/>
          </a:avLst>
        </a:prstGeom>
        <a:solidFill>
          <a:srgbClr val="FFFFE1"/>
        </a:solidFill>
        <a:ln w="9525" cmpd="sng">
          <a:solidFill>
            <a:srgbClr val="336699"/>
          </a:solidFill>
          <a:headEnd type="none"/>
          <a:tailEnd type="none"/>
        </a:ln>
      </xdr:spPr>
      <xdr:txBody>
        <a:bodyPr vertOverflow="clip" wrap="square" lIns="18000" tIns="10800" rIns="18000" bIns="45720"/>
        <a:p>
          <a:pPr algn="l">
            <a:defRPr/>
          </a:pPr>
          <a:r>
            <a:rPr lang="en-US" cap="none" sz="900" b="0" i="0" u="none" baseline="0">
              <a:latin typeface="Arial"/>
              <a:ea typeface="Arial"/>
              <a:cs typeface="Arial"/>
            </a:rPr>
            <a:t>Spielen wir:  machen wir viele 
Stichproben (roten Knopf drücken).
</a:t>
          </a:r>
        </a:p>
      </xdr:txBody>
    </xdr:sp>
    <xdr:clientData/>
  </xdr:twoCellAnchor>
  <xdr:twoCellAnchor>
    <xdr:from>
      <xdr:col>9</xdr:col>
      <xdr:colOff>104775</xdr:colOff>
      <xdr:row>20</xdr:row>
      <xdr:rowOff>85725</xdr:rowOff>
    </xdr:from>
    <xdr:to>
      <xdr:col>19</xdr:col>
      <xdr:colOff>57150</xdr:colOff>
      <xdr:row>25</xdr:row>
      <xdr:rowOff>57150</xdr:rowOff>
    </xdr:to>
    <xdr:sp>
      <xdr:nvSpPr>
        <xdr:cNvPr id="7" name="AutoShape 16"/>
        <xdr:cNvSpPr>
          <a:spLocks/>
        </xdr:cNvSpPr>
      </xdr:nvSpPr>
      <xdr:spPr>
        <a:xfrm>
          <a:off x="4876800" y="2867025"/>
          <a:ext cx="2047875" cy="638175"/>
        </a:xfrm>
        <a:prstGeom prst="wedgeRectCallout">
          <a:avLst>
            <a:gd name="adj1" fmla="val 9018"/>
            <a:gd name="adj2" fmla="val -2629"/>
          </a:avLst>
        </a:prstGeom>
        <a:solidFill>
          <a:srgbClr val="FFFFE1"/>
        </a:solidFill>
        <a:ln w="3175" cmpd="sng">
          <a:solidFill>
            <a:srgbClr val="FF8080"/>
          </a:solidFill>
          <a:headEnd type="none"/>
          <a:tailEnd type="none"/>
        </a:ln>
      </xdr:spPr>
      <xdr:txBody>
        <a:bodyPr vertOverflow="clip" wrap="square" lIns="18000" tIns="10800" rIns="18000" bIns="45720"/>
        <a:p>
          <a:pPr algn="l">
            <a:defRPr/>
          </a:pPr>
          <a:r>
            <a:rPr lang="en-US" cap="none" sz="900" b="0" i="0" u="none" baseline="0">
              <a:latin typeface="Arial"/>
              <a:ea typeface="Arial"/>
              <a:cs typeface="Arial"/>
            </a:rPr>
            <a:t>In jeder Serie erzeugt Excel 100 neue Stichproben  - 
50 davon zeigt es in der gelben Liste links, alle 100 im Säulendiagramm oben.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333375</xdr:colOff>
      <xdr:row>38</xdr:row>
      <xdr:rowOff>76200</xdr:rowOff>
    </xdr:to>
    <xdr:sp>
      <xdr:nvSpPr>
        <xdr:cNvPr id="1" name="TextBox 1"/>
        <xdr:cNvSpPr txBox="1">
          <a:spLocks noChangeArrowheads="1"/>
        </xdr:cNvSpPr>
      </xdr:nvSpPr>
      <xdr:spPr>
        <a:xfrm>
          <a:off x="0" y="0"/>
          <a:ext cx="6429375" cy="6257925"/>
        </a:xfrm>
        <a:prstGeom prst="rect">
          <a:avLst/>
        </a:prstGeom>
        <a:solidFill>
          <a:srgbClr val="F3F3FF"/>
        </a:solidFill>
        <a:ln w="9525" cmpd="sng">
          <a:noFill/>
        </a:ln>
      </xdr:spPr>
      <xdr:txBody>
        <a:bodyPr vertOverflow="clip" wrap="square" lIns="90000" tIns="54000" rIns="90000" bIns="46800"/>
        <a:p>
          <a:pPr algn="l">
            <a:defRPr/>
          </a:pPr>
          <a:r>
            <a:rPr lang="en-US" cap="none" sz="400" b="1" i="0" u="none" baseline="0">
              <a:latin typeface="Arial"/>
              <a:ea typeface="Arial"/>
              <a:cs typeface="Arial"/>
            </a:rPr>
            <a:t>    </a:t>
          </a:r>
          <a:r>
            <a:rPr lang="en-US" cap="none" sz="1000" b="1" i="0" u="none" baseline="0">
              <a:latin typeface="Arial"/>
              <a:ea typeface="Arial"/>
              <a:cs typeface="Arial"/>
            </a:rPr>
            <a:t>Anhang:  Zu den verwendeten Excel-Formeln in </a:t>
          </a:r>
          <a:r>
            <a:rPr lang="en-US" cap="none" sz="1000" b="1" i="1" u="none" baseline="0">
              <a:latin typeface="Arial"/>
              <a:ea typeface="Arial"/>
              <a:cs typeface="Arial"/>
            </a:rPr>
            <a:t>Demo Stichprobe</a:t>
          </a:r>
        </a:p>
      </xdr:txBody>
    </xdr:sp>
    <xdr:clientData/>
  </xdr:twoCellAnchor>
  <xdr:twoCellAnchor>
    <xdr:from>
      <xdr:col>0</xdr:col>
      <xdr:colOff>104775</xdr:colOff>
      <xdr:row>2</xdr:row>
      <xdr:rowOff>28575</xdr:rowOff>
    </xdr:from>
    <xdr:to>
      <xdr:col>8</xdr:col>
      <xdr:colOff>133350</xdr:colOff>
      <xdr:row>7</xdr:row>
      <xdr:rowOff>85725</xdr:rowOff>
    </xdr:to>
    <xdr:sp>
      <xdr:nvSpPr>
        <xdr:cNvPr id="2" name="TextBox 2"/>
        <xdr:cNvSpPr txBox="1">
          <a:spLocks noChangeArrowheads="1"/>
        </xdr:cNvSpPr>
      </xdr:nvSpPr>
      <xdr:spPr>
        <a:xfrm>
          <a:off x="104775" y="381000"/>
          <a:ext cx="6124575" cy="866775"/>
        </a:xfrm>
        <a:prstGeom prst="rect">
          <a:avLst/>
        </a:prstGeom>
        <a:solidFill>
          <a:srgbClr val="FFFFFF"/>
        </a:solidFill>
        <a:ln w="12700" cmpd="sng">
          <a:solidFill>
            <a:srgbClr val="969696"/>
          </a:solidFill>
          <a:headEnd type="none"/>
          <a:tailEnd type="none"/>
        </a:ln>
      </xdr:spPr>
      <xdr:txBody>
        <a:bodyPr vertOverflow="clip" wrap="square" lIns="72000" tIns="18000" rIns="72000" bIns="18000"/>
        <a:p>
          <a:pPr algn="l">
            <a:defRPr/>
          </a:pPr>
          <a:r>
            <a:rPr lang="en-US" cap="none" sz="900" b="1" i="0" u="none" baseline="0">
              <a:latin typeface="Arial"/>
              <a:ea typeface="Arial"/>
              <a:cs typeface="Arial"/>
            </a:rPr>
            <a:t>Grundgesamtheit und gesuchtes Merkmal definieren                                                   
</a:t>
          </a:r>
          <a:r>
            <a:rPr lang="en-US" cap="none" sz="900" b="0" i="0" u="none" baseline="0">
              <a:latin typeface="Arial"/>
              <a:ea typeface="Arial"/>
              <a:cs typeface="Arial"/>
            </a:rPr>
            <a:t>Auf dem Blatt </a:t>
          </a:r>
          <a:r>
            <a:rPr lang="en-US" cap="none" sz="900" b="0" i="0" u="none" baseline="0">
              <a:solidFill>
                <a:srgbClr val="000080"/>
              </a:solidFill>
              <a:latin typeface="Arial"/>
              <a:ea typeface="Arial"/>
              <a:cs typeface="Arial"/>
            </a:rPr>
            <a:t>Zufallsstichprobe </a:t>
          </a:r>
          <a:r>
            <a:rPr lang="en-US" cap="none" sz="900" b="0" i="0" u="none" baseline="0">
              <a:latin typeface="Arial"/>
              <a:ea typeface="Arial"/>
              <a:cs typeface="Arial"/>
            </a:rPr>
            <a:t>erstellen wir eine Grundgesamtheit: einen Bereich von 600 Zellen. 150 davon (egal welche) bestimmen wir als solche mit dem besonderen gesuchten Merkmal (hier ist es das Merkmal "rot"). 
Damit wir später damit rechnen können, geben wir diesen den Wert 1, den übrigen den Wert 0.  
Gleichzeitig verbinden erstellen wir eine bedingte Formatierung (Menu Format): rot für Wert 1, grün für 0.</a:t>
          </a:r>
        </a:p>
      </xdr:txBody>
    </xdr:sp>
    <xdr:clientData/>
  </xdr:twoCellAnchor>
  <xdr:twoCellAnchor>
    <xdr:from>
      <xdr:col>0</xdr:col>
      <xdr:colOff>104775</xdr:colOff>
      <xdr:row>8</xdr:row>
      <xdr:rowOff>28575</xdr:rowOff>
    </xdr:from>
    <xdr:to>
      <xdr:col>8</xdr:col>
      <xdr:colOff>133350</xdr:colOff>
      <xdr:row>19</xdr:row>
      <xdr:rowOff>9525</xdr:rowOff>
    </xdr:to>
    <xdr:sp>
      <xdr:nvSpPr>
        <xdr:cNvPr id="3" name="TextBox 3"/>
        <xdr:cNvSpPr txBox="1">
          <a:spLocks noChangeArrowheads="1"/>
        </xdr:cNvSpPr>
      </xdr:nvSpPr>
      <xdr:spPr>
        <a:xfrm>
          <a:off x="104775" y="1352550"/>
          <a:ext cx="6124575" cy="1762125"/>
        </a:xfrm>
        <a:prstGeom prst="rect">
          <a:avLst/>
        </a:prstGeom>
        <a:solidFill>
          <a:srgbClr val="FFFFFF"/>
        </a:solidFill>
        <a:ln w="12700" cmpd="sng">
          <a:solidFill>
            <a:srgbClr val="808080"/>
          </a:solidFill>
          <a:headEnd type="none"/>
          <a:tailEnd type="none"/>
        </a:ln>
      </xdr:spPr>
      <xdr:txBody>
        <a:bodyPr vertOverflow="clip" wrap="square" lIns="72000" tIns="18000" rIns="72000" bIns="18000"/>
        <a:p>
          <a:pPr algn="l">
            <a:defRPr/>
          </a:pPr>
          <a:r>
            <a:rPr lang="en-US" cap="none" sz="900" b="1" i="0" u="none" baseline="0">
              <a:latin typeface="Arial"/>
              <a:ea typeface="Arial"/>
              <a:cs typeface="Arial"/>
            </a:rPr>
            <a:t>Stichprobe ziehen                                                                                                         
</a:t>
          </a:r>
          <a:r>
            <a:rPr lang="en-US" cap="none" sz="900" b="0" i="0" u="none" baseline="0">
              <a:latin typeface="Arial"/>
              <a:ea typeface="Arial"/>
              <a:cs typeface="Arial"/>
            </a:rPr>
            <a:t>Als nächstes müssen wir eine Stichprobe festlegen. Aus einem Bereich von wiederum 600 Zellen muss eine bestimmte Anzahl Zellen (z.B. 25%= 150 Felder) per Zufallsverfahren ausgewählt werden. 
Das ist nicht ganz einfach - wir haben dafür zwei Etappen eingesetzt: 
- wir ordnen jeder der Zellen im Bereich eine Zufallszahl zwischen 0 und 1 zu [Funktion =ZUFALLSZAHL()];
- dann wählen wir aus dem Bereich diejenigen Zellen aus, die die 10% (oder 25%) kleinsten der aktuellen
  Zufallszahlen enthalten (Funktion =KKLEINSTE ) und ordnen diesen Zellen (d.h. also der Stichprobe)
  jeweils wieder einen Wert 1 zu - den restlichen Zellen einen Wert 0.
 Mit [F9] werden die Zufallszahlen jeweils neu generiert - die Werte in der gesamten Excel-Mappe neu berechnet. Die wechselnden Farben und Rähmchen für die Zellen werden wiederum über bedingte Formatierungen produziert (Menu Format). </a:t>
          </a:r>
        </a:p>
      </xdr:txBody>
    </xdr:sp>
    <xdr:clientData/>
  </xdr:twoCellAnchor>
  <xdr:twoCellAnchor>
    <xdr:from>
      <xdr:col>0</xdr:col>
      <xdr:colOff>114300</xdr:colOff>
      <xdr:row>19</xdr:row>
      <xdr:rowOff>114300</xdr:rowOff>
    </xdr:from>
    <xdr:to>
      <xdr:col>8</xdr:col>
      <xdr:colOff>142875</xdr:colOff>
      <xdr:row>26</xdr:row>
      <xdr:rowOff>123825</xdr:rowOff>
    </xdr:to>
    <xdr:sp>
      <xdr:nvSpPr>
        <xdr:cNvPr id="4" name="TextBox 4"/>
        <xdr:cNvSpPr txBox="1">
          <a:spLocks noChangeArrowheads="1"/>
        </xdr:cNvSpPr>
      </xdr:nvSpPr>
      <xdr:spPr>
        <a:xfrm>
          <a:off x="114300" y="3219450"/>
          <a:ext cx="6124575" cy="1143000"/>
        </a:xfrm>
        <a:prstGeom prst="rect">
          <a:avLst/>
        </a:prstGeom>
        <a:solidFill>
          <a:srgbClr val="FFFFFF"/>
        </a:solidFill>
        <a:ln w="12700" cmpd="sng">
          <a:solidFill>
            <a:srgbClr val="808080"/>
          </a:solidFill>
          <a:headEnd type="none"/>
          <a:tailEnd type="none"/>
        </a:ln>
      </xdr:spPr>
      <xdr:txBody>
        <a:bodyPr vertOverflow="clip" wrap="square" lIns="72000" tIns="18000" rIns="72000" bIns="18000"/>
        <a:p>
          <a:pPr algn="l">
            <a:defRPr/>
          </a:pPr>
          <a:r>
            <a:rPr lang="en-US" cap="none" sz="900" b="1" i="0" u="none" baseline="0">
              <a:latin typeface="Arial"/>
              <a:ea typeface="Arial"/>
              <a:cs typeface="Arial"/>
            </a:rPr>
            <a:t>Schätzung                                                                                                                    </a:t>
          </a:r>
          <a:r>
            <a:rPr lang="en-US" cap="none" sz="900" b="0" i="0" u="none" baseline="0">
              <a:latin typeface="Arial"/>
              <a:ea typeface="Arial"/>
              <a:cs typeface="Arial"/>
            </a:rPr>
            <a:t>
Nun können wir eine Schätzung machen, indem wir die Stichprobenfelder mit den Zellen der Grundgesamtheit rechnerisch verknüpfen: Wir multiplizieren jeweils den Wert einer Zelle in der Grundgesamtheit mit dem Wert der entsprechenden Zelle in der Stichproben-Tabelle.
Nur wenn eine Zelle der Grundgesamtheit das gesuchte Merkmal enthält (=Wert 1, andernfalls 0) und zudem in die Stichprobe fällt (=Wert 1, andernfalls 0), ergibt die Multiplikation ihrer Werte = 1, sonst immer = 0. 
Wir berechnen den Anteil dieser Zellen an der Grösse der Stichprobe; dies ist unsere Schätzung.</a:t>
          </a:r>
        </a:p>
      </xdr:txBody>
    </xdr:sp>
    <xdr:clientData/>
  </xdr:twoCellAnchor>
  <xdr:twoCellAnchor>
    <xdr:from>
      <xdr:col>0</xdr:col>
      <xdr:colOff>123825</xdr:colOff>
      <xdr:row>27</xdr:row>
      <xdr:rowOff>76200</xdr:rowOff>
    </xdr:from>
    <xdr:to>
      <xdr:col>8</xdr:col>
      <xdr:colOff>142875</xdr:colOff>
      <xdr:row>31</xdr:row>
      <xdr:rowOff>104775</xdr:rowOff>
    </xdr:to>
    <xdr:sp>
      <xdr:nvSpPr>
        <xdr:cNvPr id="5" name="TextBox 5"/>
        <xdr:cNvSpPr txBox="1">
          <a:spLocks noChangeArrowheads="1"/>
        </xdr:cNvSpPr>
      </xdr:nvSpPr>
      <xdr:spPr>
        <a:xfrm>
          <a:off x="123825" y="4476750"/>
          <a:ext cx="6115050" cy="676275"/>
        </a:xfrm>
        <a:prstGeom prst="rect">
          <a:avLst/>
        </a:prstGeom>
        <a:solidFill>
          <a:srgbClr val="FFFFFF"/>
        </a:solidFill>
        <a:ln w="12700" cmpd="sng">
          <a:solidFill>
            <a:srgbClr val="808080"/>
          </a:solidFill>
          <a:headEnd type="none"/>
          <a:tailEnd type="none"/>
        </a:ln>
      </xdr:spPr>
      <xdr:txBody>
        <a:bodyPr vertOverflow="clip" wrap="square" lIns="72000" tIns="18000" rIns="72000" bIns="18000"/>
        <a:p>
          <a:pPr algn="l">
            <a:defRPr/>
          </a:pPr>
          <a:r>
            <a:rPr lang="en-US" cap="none" sz="900" b="1" i="0" u="none" baseline="0">
              <a:latin typeface="Arial"/>
              <a:ea typeface="Arial"/>
              <a:cs typeface="Arial"/>
            </a:rPr>
            <a:t>Auswertung des Experiments                                                                                       
</a:t>
          </a:r>
          <a:r>
            <a:rPr lang="en-US" cap="none" sz="900" b="0" i="0" u="none" baseline="0">
              <a:latin typeface="Arial"/>
              <a:ea typeface="Arial"/>
              <a:cs typeface="Arial"/>
            </a:rPr>
            <a:t>Die Schätzung = der Anteil an Zellen mit dem gesuchten Merkmal in der Stichprobe lässt sich in unserem Spiel direkt mit dem realen Anteil in der Grundgesamtheit vergleichen. (Bei einer wirklichen Erhebung kennen wir den realen Wert in der Grundgesamtheit natürlich nicht - wozu sonst die Schätzung…)
</a:t>
          </a:r>
        </a:p>
      </xdr:txBody>
    </xdr:sp>
    <xdr:clientData/>
  </xdr:twoCellAnchor>
  <xdr:twoCellAnchor>
    <xdr:from>
      <xdr:col>0</xdr:col>
      <xdr:colOff>114300</xdr:colOff>
      <xdr:row>32</xdr:row>
      <xdr:rowOff>66675</xdr:rowOff>
    </xdr:from>
    <xdr:to>
      <xdr:col>8</xdr:col>
      <xdr:colOff>133350</xdr:colOff>
      <xdr:row>36</xdr:row>
      <xdr:rowOff>104775</xdr:rowOff>
    </xdr:to>
    <xdr:sp>
      <xdr:nvSpPr>
        <xdr:cNvPr id="6" name="TextBox 6"/>
        <xdr:cNvSpPr txBox="1">
          <a:spLocks noChangeArrowheads="1"/>
        </xdr:cNvSpPr>
      </xdr:nvSpPr>
      <xdr:spPr>
        <a:xfrm>
          <a:off x="114300" y="5276850"/>
          <a:ext cx="6115050" cy="685800"/>
        </a:xfrm>
        <a:prstGeom prst="rect">
          <a:avLst/>
        </a:prstGeom>
        <a:solidFill>
          <a:srgbClr val="FFFFFF"/>
        </a:solidFill>
        <a:ln w="12700" cmpd="sng">
          <a:solidFill>
            <a:srgbClr val="808080"/>
          </a:solidFill>
          <a:headEnd type="none"/>
          <a:tailEnd type="none"/>
        </a:ln>
      </xdr:spPr>
      <xdr:txBody>
        <a:bodyPr vertOverflow="clip" wrap="square" lIns="72000" tIns="18000" rIns="72000" bIns="18000"/>
        <a:p>
          <a:pPr algn="l">
            <a:defRPr/>
          </a:pPr>
          <a:r>
            <a:rPr lang="en-US" cap="none" sz="900" b="1" i="0" u="none" baseline="0">
              <a:latin typeface="Arial"/>
              <a:ea typeface="Arial"/>
              <a:cs typeface="Arial"/>
            </a:rPr>
            <a:t>Vergleich: 50 bzw. 100 Stichproben                                                                        
</a:t>
          </a:r>
          <a:r>
            <a:rPr lang="en-US" cap="none" sz="900" b="0" i="0" u="none" baseline="0">
              <a:latin typeface="Arial"/>
              <a:ea typeface="Arial"/>
              <a:cs typeface="Arial"/>
            </a:rPr>
            <a:t>Auf dieser Seite besorgt ein Makro das Ziehen und Notieren von vielen (100) Stichproben auf einen Schub. 
Die Berechnungen werden zunächst auf dem nachfolgenden Blatt (ohne TItel) notiert und die Resultate dann auf das Blatt </a:t>
          </a:r>
          <a:r>
            <a:rPr lang="en-US" cap="none" sz="900" b="0" i="0" u="none" baseline="0">
              <a:solidFill>
                <a:srgbClr val="000080"/>
              </a:solidFill>
              <a:latin typeface="Arial"/>
              <a:ea typeface="Arial"/>
              <a:cs typeface="Arial"/>
            </a:rPr>
            <a:t>Vergleich</a:t>
          </a:r>
          <a:r>
            <a:rPr lang="en-US" cap="none" sz="900" b="0" i="0" u="none" baseline="0">
              <a:latin typeface="Arial"/>
              <a:ea typeface="Arial"/>
              <a:cs typeface="Arial"/>
            </a:rPr>
            <a:t> übertragen - einmal (nur 50 davon) als Tabelle und einmal (alle 100) in ein Säulendiagramm.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106</xdr:col>
      <xdr:colOff>66675</xdr:colOff>
      <xdr:row>196</xdr:row>
      <xdr:rowOff>19050</xdr:rowOff>
    </xdr:from>
    <xdr:to>
      <xdr:col>108</xdr:col>
      <xdr:colOff>0</xdr:colOff>
      <xdr:row>201</xdr:row>
      <xdr:rowOff>19050</xdr:rowOff>
    </xdr:to>
    <xdr:sp macro="[0]!Tabelle3.Makro2">
      <xdr:nvSpPr>
        <xdr:cNvPr id="1" name="Oval 3"/>
        <xdr:cNvSpPr>
          <a:spLocks/>
        </xdr:cNvSpPr>
      </xdr:nvSpPr>
      <xdr:spPr>
        <a:xfrm>
          <a:off x="18240375" y="161925"/>
          <a:ext cx="276225" cy="238125"/>
        </a:xfrm>
        <a:prstGeom prst="ellipse">
          <a:avLst/>
        </a:prstGeom>
        <a:solidFill>
          <a:srgbClr val="FFFFCC"/>
        </a:solidFill>
        <a:ln w="3175" cmpd="sng">
          <a:solidFill>
            <a:srgbClr val="FFCC99"/>
          </a:solidFill>
          <a:headEnd type="none"/>
          <a:tailEnd type="none"/>
        </a:ln>
      </xdr:spPr>
      <xdr:txBody>
        <a:bodyPr vertOverflow="clip" wrap="square" lIns="36000" tIns="0" rIns="36000" bIns="0"/>
        <a:p>
          <a:pPr algn="ctr">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fs.admin.ch/" TargetMode="External" /><Relationship Id="rId2" Type="http://schemas.openxmlformats.org/officeDocument/2006/relationships/hyperlink" Target="http://www.statistik.admin.ch/"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6"/>
  <dimension ref="A1:AC63"/>
  <sheetViews>
    <sheetView tabSelected="1" workbookViewId="0" topLeftCell="A1">
      <selection activeCell="A1" sqref="A1"/>
    </sheetView>
  </sheetViews>
  <sheetFormatPr defaultColWidth="11.421875" defaultRowHeight="12.75"/>
  <cols>
    <col min="1" max="4" width="9.140625" style="0" customWidth="1"/>
    <col min="5" max="5" width="10.8515625" style="0" customWidth="1"/>
    <col min="6" max="6" width="15.140625" style="0" customWidth="1"/>
    <col min="7" max="7" width="26.421875" style="0" customWidth="1"/>
    <col min="8" max="8" width="18.421875" style="0" customWidth="1"/>
    <col min="9" max="16384" width="9.140625" style="0" customWidth="1"/>
  </cols>
  <sheetData>
    <row r="1" spans="1:29" ht="12.75">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row>
    <row r="2" spans="1:29" ht="12.75">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row>
    <row r="3" spans="1:29" ht="12.75">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row>
    <row r="4" spans="1:29" ht="12.75">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row>
    <row r="5" spans="1:29" ht="53.25" customHeight="1">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row>
    <row r="6" spans="1:29" ht="25.5">
      <c r="A6" s="74" t="s">
        <v>22</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row>
    <row r="7" spans="1:29" ht="17.25" customHeight="1">
      <c r="A7" s="75" t="s">
        <v>23</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row>
    <row r="8" spans="1:29" ht="18.75" customHeight="1">
      <c r="A8" s="75"/>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row>
    <row r="9" spans="1:29" ht="15.75">
      <c r="A9" s="79" t="s">
        <v>24</v>
      </c>
      <c r="B9" s="73"/>
      <c r="C9" s="73"/>
      <c r="D9" s="73"/>
      <c r="E9" s="73"/>
      <c r="F9" s="86" t="s">
        <v>33</v>
      </c>
      <c r="G9" s="83" t="s">
        <v>34</v>
      </c>
      <c r="H9" s="73"/>
      <c r="I9" s="73"/>
      <c r="J9" s="73"/>
      <c r="K9" s="73"/>
      <c r="L9" s="73"/>
      <c r="M9" s="73"/>
      <c r="N9" s="73"/>
      <c r="O9" s="73"/>
      <c r="P9" s="73"/>
      <c r="Q9" s="73"/>
      <c r="R9" s="73"/>
      <c r="S9" s="73"/>
      <c r="T9" s="73"/>
      <c r="U9" s="73"/>
      <c r="V9" s="73"/>
      <c r="W9" s="73"/>
      <c r="X9" s="73"/>
      <c r="Y9" s="73"/>
      <c r="Z9" s="73"/>
      <c r="AA9" s="73"/>
      <c r="AB9" s="73"/>
      <c r="AC9" s="73"/>
    </row>
    <row r="10" spans="1:29" ht="12.75">
      <c r="A10" s="79" t="s">
        <v>25</v>
      </c>
      <c r="B10" s="73"/>
      <c r="C10" s="73"/>
      <c r="D10" s="73"/>
      <c r="E10" s="73"/>
      <c r="F10" s="83"/>
      <c r="G10" s="77"/>
      <c r="H10" s="73"/>
      <c r="I10" s="73"/>
      <c r="J10" s="73"/>
      <c r="K10" s="73"/>
      <c r="L10" s="73"/>
      <c r="M10" s="73"/>
      <c r="N10" s="73"/>
      <c r="O10" s="73"/>
      <c r="P10" s="73"/>
      <c r="Q10" s="73"/>
      <c r="R10" s="73"/>
      <c r="S10" s="73"/>
      <c r="T10" s="73"/>
      <c r="U10" s="73"/>
      <c r="V10" s="73"/>
      <c r="W10" s="73"/>
      <c r="X10" s="73"/>
      <c r="Y10" s="73"/>
      <c r="Z10" s="73"/>
      <c r="AA10" s="73"/>
      <c r="AB10" s="73"/>
      <c r="AC10" s="73"/>
    </row>
    <row r="11" spans="1:29" ht="12.75">
      <c r="A11" s="79" t="s">
        <v>26</v>
      </c>
      <c r="B11" s="73"/>
      <c r="C11" s="73"/>
      <c r="D11" s="73"/>
      <c r="E11" s="73"/>
      <c r="F11" s="85" t="s">
        <v>28</v>
      </c>
      <c r="G11" s="84" t="s">
        <v>29</v>
      </c>
      <c r="H11" s="73"/>
      <c r="I11" s="73"/>
      <c r="J11" s="73"/>
      <c r="K11" s="73"/>
      <c r="L11" s="73"/>
      <c r="M11" s="73"/>
      <c r="N11" s="73"/>
      <c r="O11" s="73"/>
      <c r="P11" s="73"/>
      <c r="Q11" s="73"/>
      <c r="R11" s="73"/>
      <c r="S11" s="73"/>
      <c r="T11" s="73"/>
      <c r="U11" s="73"/>
      <c r="V11" s="73"/>
      <c r="W11" s="73"/>
      <c r="X11" s="73"/>
      <c r="Y11" s="73"/>
      <c r="Z11" s="73"/>
      <c r="AA11" s="73"/>
      <c r="AB11" s="73"/>
      <c r="AC11" s="73"/>
    </row>
    <row r="12" spans="1:29" ht="12.75">
      <c r="A12" s="80" t="s">
        <v>27</v>
      </c>
      <c r="B12" s="76"/>
      <c r="C12" s="73"/>
      <c r="D12" s="73"/>
      <c r="E12" s="73"/>
      <c r="F12" s="85" t="s">
        <v>37</v>
      </c>
      <c r="G12" s="84" t="s">
        <v>31</v>
      </c>
      <c r="H12" s="73"/>
      <c r="I12" s="73"/>
      <c r="J12" s="73"/>
      <c r="K12" s="73"/>
      <c r="L12" s="73"/>
      <c r="M12" s="73"/>
      <c r="N12" s="73"/>
      <c r="O12" s="73"/>
      <c r="P12" s="73"/>
      <c r="Q12" s="73"/>
      <c r="R12" s="73"/>
      <c r="S12" s="73"/>
      <c r="T12" s="73"/>
      <c r="U12" s="73"/>
      <c r="V12" s="73"/>
      <c r="W12" s="73"/>
      <c r="X12" s="73"/>
      <c r="Y12" s="73"/>
      <c r="Z12" s="73"/>
      <c r="AA12" s="73"/>
      <c r="AB12" s="73"/>
      <c r="AC12" s="73"/>
    </row>
    <row r="13" spans="1:29" ht="12.75">
      <c r="A13" s="76"/>
      <c r="B13" s="76"/>
      <c r="C13" s="73"/>
      <c r="D13" s="73"/>
      <c r="E13" s="73"/>
      <c r="F13" s="85" t="s">
        <v>10</v>
      </c>
      <c r="G13" s="84" t="s">
        <v>32</v>
      </c>
      <c r="H13" s="73"/>
      <c r="I13" s="73"/>
      <c r="J13" s="73"/>
      <c r="K13" s="73"/>
      <c r="L13" s="73"/>
      <c r="M13" s="73"/>
      <c r="N13" s="73"/>
      <c r="O13" s="73"/>
      <c r="P13" s="73"/>
      <c r="Q13" s="73"/>
      <c r="R13" s="73"/>
      <c r="S13" s="73"/>
      <c r="T13" s="73"/>
      <c r="U13" s="73"/>
      <c r="V13" s="73"/>
      <c r="W13" s="73"/>
      <c r="X13" s="73"/>
      <c r="Y13" s="73"/>
      <c r="Z13" s="73"/>
      <c r="AA13" s="73"/>
      <c r="AB13" s="73"/>
      <c r="AC13" s="73"/>
    </row>
    <row r="14" spans="1:29" ht="12.75">
      <c r="A14" s="73"/>
      <c r="B14" s="73"/>
      <c r="C14" s="73"/>
      <c r="D14" s="73"/>
      <c r="E14" s="73"/>
      <c r="F14" s="78"/>
      <c r="G14" s="77"/>
      <c r="H14" s="73"/>
      <c r="I14" s="73"/>
      <c r="J14" s="73"/>
      <c r="K14" s="73"/>
      <c r="L14" s="73"/>
      <c r="M14" s="73"/>
      <c r="N14" s="73"/>
      <c r="O14" s="73"/>
      <c r="P14" s="73"/>
      <c r="Q14" s="73"/>
      <c r="R14" s="73"/>
      <c r="S14" s="73"/>
      <c r="T14" s="73"/>
      <c r="U14" s="73"/>
      <c r="V14" s="73"/>
      <c r="W14" s="73"/>
      <c r="X14" s="73"/>
      <c r="Y14" s="73"/>
      <c r="Z14" s="73"/>
      <c r="AA14" s="73"/>
      <c r="AB14" s="73"/>
      <c r="AC14" s="73"/>
    </row>
    <row r="15" spans="1:29" ht="12.75">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row>
    <row r="16" spans="1:29" ht="12.75">
      <c r="A16" s="81" t="s">
        <v>30</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row>
    <row r="17" spans="1:29" ht="12.75">
      <c r="A17" s="82" t="s">
        <v>36</v>
      </c>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row>
    <row r="18" spans="1:29" ht="12.75">
      <c r="A18" s="82" t="s">
        <v>35</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row>
    <row r="19" spans="1:29" ht="12.75">
      <c r="A19" s="82"/>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row>
    <row r="20" spans="1:29" ht="12.75">
      <c r="A20" s="82"/>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row>
    <row r="21" spans="1:29" ht="12.75">
      <c r="A21" s="79" t="s">
        <v>38</v>
      </c>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row>
    <row r="22" spans="1:29" ht="12.75">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row>
    <row r="23" spans="1:29" ht="12.75">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row>
    <row r="24" spans="1:29" ht="12.75">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row>
    <row r="25" spans="1:29" ht="12.75">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row>
    <row r="26" spans="1:29" ht="12.75">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row>
    <row r="27" spans="1:29" ht="12.75">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row>
    <row r="28" spans="1:29" ht="12.75">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row>
    <row r="29" spans="1:29" ht="12.75">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row>
    <row r="30" spans="1:29" ht="12.75">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row>
    <row r="31" spans="1:29" ht="12.75">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row>
    <row r="32" spans="1:29" ht="12.75">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row>
    <row r="33" spans="1:29" ht="12.75">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row>
    <row r="34" spans="1:29" ht="12.75">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row>
    <row r="35" spans="1:29" ht="12.75">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row>
    <row r="36" spans="1:29" ht="12.75">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row>
    <row r="37" spans="1:29" ht="12.75">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row>
    <row r="38" spans="1:29" ht="12.75">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row>
    <row r="39" spans="1:29" ht="12.75">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row>
    <row r="40" spans="1:29" ht="12.75">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row>
    <row r="41" spans="1:29" ht="12.75">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row>
    <row r="42" spans="1:29" ht="12.75">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row>
    <row r="43" spans="1:29" ht="12.75">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row>
    <row r="44" spans="1:29" ht="12.75">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row>
    <row r="45" spans="1:29" ht="12.75">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row>
    <row r="46" spans="1:29" ht="12.75">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row>
    <row r="47" spans="1:29" ht="12.75">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row>
    <row r="48" spans="1:29" ht="12.75">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row>
    <row r="49" spans="1:29" ht="12.75">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row>
    <row r="50" spans="1:29" ht="12.75">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row>
    <row r="51" spans="1:29" ht="12.75">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row>
    <row r="52" spans="1:29" ht="12.75">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row>
    <row r="53" spans="1:29" ht="12.75">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row>
    <row r="54" spans="1:29" ht="12.75">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row>
    <row r="55" spans="1:29" ht="12.75">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row>
    <row r="56" spans="1:29" ht="12.75">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row>
    <row r="57" spans="1:29" ht="12.75">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row>
    <row r="58" spans="1:29" ht="12.75">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row>
    <row r="59" spans="1:29" ht="12.75">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row>
    <row r="60" spans="1:29" ht="12.75">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row>
    <row r="61" spans="1:29" ht="12.75">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row>
    <row r="62" spans="1:29" ht="12.75">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row>
    <row r="63" spans="1:29" ht="12.75">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row>
  </sheetData>
  <hyperlinks>
    <hyperlink ref="A12:B12" r:id="rId1" display="www.bfs.admin.ch"/>
    <hyperlink ref="A12" r:id="rId2" display="www.statistik.admin.ch"/>
    <hyperlink ref="F11" location="Einleitung!A1" display="Einleitung"/>
    <hyperlink ref="F12" location="Zufallsstichprobe!A1" display="Zudallsstichprobe"/>
    <hyperlink ref="F13" location="Vergleich!A1" display="Vergleich"/>
  </hyperlinks>
  <printOptions/>
  <pageMargins left="0.75" right="0.75" top="1" bottom="1" header="0.5" footer="0.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sheetPr codeName="Tabelle1"/>
  <dimension ref="D8:K44"/>
  <sheetViews>
    <sheetView workbookViewId="0" topLeftCell="A1">
      <selection activeCell="A1" sqref="A1"/>
    </sheetView>
  </sheetViews>
  <sheetFormatPr defaultColWidth="11.421875" defaultRowHeight="12.75"/>
  <sheetData>
    <row r="8" ht="12.75">
      <c r="K8" s="23"/>
    </row>
    <row r="44" ht="12.75">
      <c r="D44" s="23"/>
    </row>
  </sheetData>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2"/>
  <dimension ref="C7:CZ120"/>
  <sheetViews>
    <sheetView workbookViewId="0" topLeftCell="A1">
      <selection activeCell="A5" sqref="A5"/>
    </sheetView>
  </sheetViews>
  <sheetFormatPr defaultColWidth="11.421875" defaultRowHeight="6" customHeight="1"/>
  <cols>
    <col min="1" max="1" width="15.00390625" style="0" customWidth="1"/>
    <col min="2" max="2" width="24.7109375" style="0" customWidth="1"/>
    <col min="3" max="71" width="1.1484375" style="0" customWidth="1"/>
    <col min="72" max="72" width="1.28515625" style="0" customWidth="1"/>
    <col min="73" max="73" width="48.28125" style="0" customWidth="1"/>
    <col min="74" max="16384" width="1.1484375" style="0" customWidth="1"/>
  </cols>
  <sheetData>
    <row r="1" ht="86.25" customHeight="1"/>
    <row r="7" spans="3:32" ht="6" customHeight="1">
      <c r="C7" s="1"/>
      <c r="D7" s="1">
        <v>0</v>
      </c>
      <c r="E7" s="1">
        <v>0</v>
      </c>
      <c r="F7" s="1">
        <v>0</v>
      </c>
      <c r="G7" s="1">
        <v>0</v>
      </c>
      <c r="H7" s="1">
        <v>0</v>
      </c>
      <c r="I7" s="1">
        <v>0</v>
      </c>
      <c r="J7" s="1">
        <v>0</v>
      </c>
      <c r="K7" s="1">
        <v>1</v>
      </c>
      <c r="L7" s="1">
        <v>0</v>
      </c>
      <c r="M7" s="1">
        <v>0</v>
      </c>
      <c r="N7" s="1">
        <v>0</v>
      </c>
      <c r="O7" s="1">
        <v>0</v>
      </c>
      <c r="P7" s="1">
        <v>0</v>
      </c>
      <c r="Q7" s="1">
        <v>0</v>
      </c>
      <c r="R7" s="1">
        <v>0</v>
      </c>
      <c r="S7" s="1">
        <v>0</v>
      </c>
      <c r="T7" s="1">
        <v>0</v>
      </c>
      <c r="U7" s="1">
        <v>1</v>
      </c>
      <c r="V7" s="1">
        <v>1</v>
      </c>
      <c r="W7" s="1">
        <v>1</v>
      </c>
      <c r="X7" s="1">
        <v>0</v>
      </c>
      <c r="Y7" s="1">
        <v>0</v>
      </c>
      <c r="Z7" s="1">
        <v>0</v>
      </c>
      <c r="AA7" s="1">
        <v>0</v>
      </c>
      <c r="AB7" s="1">
        <v>0</v>
      </c>
      <c r="AC7" s="1">
        <v>0</v>
      </c>
      <c r="AD7" s="1">
        <v>0</v>
      </c>
      <c r="AE7" s="1">
        <v>0</v>
      </c>
      <c r="AF7" s="1">
        <v>0</v>
      </c>
    </row>
    <row r="8" spans="3:32" ht="6" customHeight="1">
      <c r="C8" s="1">
        <v>0</v>
      </c>
      <c r="D8" s="1">
        <v>0</v>
      </c>
      <c r="E8" s="1">
        <v>0</v>
      </c>
      <c r="F8" s="1">
        <v>0</v>
      </c>
      <c r="G8" s="1">
        <v>1</v>
      </c>
      <c r="H8" s="1">
        <v>0</v>
      </c>
      <c r="I8" s="1">
        <v>0</v>
      </c>
      <c r="J8" s="1">
        <v>1</v>
      </c>
      <c r="K8" s="1">
        <v>0</v>
      </c>
      <c r="L8" s="1">
        <v>0</v>
      </c>
      <c r="M8" s="1">
        <v>0</v>
      </c>
      <c r="N8" s="1">
        <v>0</v>
      </c>
      <c r="O8" s="1">
        <v>0</v>
      </c>
      <c r="P8" s="1">
        <v>0</v>
      </c>
      <c r="Q8" s="1">
        <v>0</v>
      </c>
      <c r="R8" s="1">
        <v>0</v>
      </c>
      <c r="S8" s="1">
        <v>0</v>
      </c>
      <c r="T8" s="1">
        <v>0</v>
      </c>
      <c r="U8" s="1">
        <v>1</v>
      </c>
      <c r="V8" s="1">
        <v>0</v>
      </c>
      <c r="W8" s="1">
        <v>1</v>
      </c>
      <c r="X8" s="1">
        <v>1</v>
      </c>
      <c r="Y8" s="1">
        <v>1</v>
      </c>
      <c r="Z8" s="1">
        <v>0</v>
      </c>
      <c r="AA8" s="1">
        <v>0</v>
      </c>
      <c r="AB8" s="1">
        <v>0</v>
      </c>
      <c r="AC8" s="1">
        <v>0</v>
      </c>
      <c r="AD8" s="1">
        <v>0</v>
      </c>
      <c r="AE8" s="1">
        <v>0</v>
      </c>
      <c r="AF8" s="1">
        <v>0</v>
      </c>
    </row>
    <row r="9" spans="3:32" ht="6" customHeight="1">
      <c r="C9" s="1">
        <v>0</v>
      </c>
      <c r="D9" s="1">
        <v>0</v>
      </c>
      <c r="E9" s="1">
        <v>0</v>
      </c>
      <c r="F9" s="1">
        <v>0</v>
      </c>
      <c r="G9" s="1">
        <v>1</v>
      </c>
      <c r="H9" s="1">
        <v>0</v>
      </c>
      <c r="I9" s="1">
        <v>1</v>
      </c>
      <c r="J9" s="1">
        <v>0</v>
      </c>
      <c r="K9" s="1">
        <v>0</v>
      </c>
      <c r="L9" s="1">
        <v>0</v>
      </c>
      <c r="M9" s="1">
        <v>0</v>
      </c>
      <c r="N9" s="1">
        <v>0</v>
      </c>
      <c r="O9" s="1">
        <v>0</v>
      </c>
      <c r="P9" s="1">
        <v>0</v>
      </c>
      <c r="Q9" s="1">
        <v>0</v>
      </c>
      <c r="R9" s="1">
        <v>0</v>
      </c>
      <c r="S9" s="1">
        <v>0</v>
      </c>
      <c r="T9" s="1">
        <v>0</v>
      </c>
      <c r="U9" s="1">
        <v>1</v>
      </c>
      <c r="V9" s="1">
        <v>0</v>
      </c>
      <c r="W9" s="1">
        <v>1</v>
      </c>
      <c r="X9" s="1">
        <v>0</v>
      </c>
      <c r="Y9" s="1">
        <v>1</v>
      </c>
      <c r="Z9" s="1">
        <v>0</v>
      </c>
      <c r="AA9" s="1">
        <v>0</v>
      </c>
      <c r="AB9" s="1">
        <v>0</v>
      </c>
      <c r="AC9" s="1">
        <v>0</v>
      </c>
      <c r="AD9" s="1">
        <v>0</v>
      </c>
      <c r="AE9" s="1">
        <v>0</v>
      </c>
      <c r="AF9" s="1">
        <v>0</v>
      </c>
    </row>
    <row r="10" spans="3:32" ht="6" customHeight="1">
      <c r="C10" s="1">
        <v>0</v>
      </c>
      <c r="D10" s="1">
        <v>0</v>
      </c>
      <c r="E10" s="1">
        <v>0</v>
      </c>
      <c r="F10" s="1">
        <v>0</v>
      </c>
      <c r="G10" s="1">
        <v>1</v>
      </c>
      <c r="H10" s="1">
        <v>1</v>
      </c>
      <c r="I10" s="1">
        <v>0</v>
      </c>
      <c r="J10" s="1">
        <v>0</v>
      </c>
      <c r="K10" s="1">
        <v>0</v>
      </c>
      <c r="L10" s="1">
        <v>0</v>
      </c>
      <c r="M10" s="1">
        <v>0</v>
      </c>
      <c r="N10" s="1">
        <v>0</v>
      </c>
      <c r="O10" s="1">
        <v>0</v>
      </c>
      <c r="P10" s="1">
        <v>0</v>
      </c>
      <c r="Q10" s="1">
        <v>0</v>
      </c>
      <c r="R10" s="1">
        <v>0</v>
      </c>
      <c r="S10" s="1">
        <v>0</v>
      </c>
      <c r="T10" s="1">
        <v>0</v>
      </c>
      <c r="U10" s="1">
        <v>1</v>
      </c>
      <c r="V10" s="1">
        <v>1</v>
      </c>
      <c r="W10" s="1">
        <v>1</v>
      </c>
      <c r="X10" s="1">
        <v>0</v>
      </c>
      <c r="Y10" s="1">
        <v>1</v>
      </c>
      <c r="Z10" s="1">
        <v>0</v>
      </c>
      <c r="AA10" s="1">
        <v>0</v>
      </c>
      <c r="AB10" s="1">
        <v>0</v>
      </c>
      <c r="AC10" s="1">
        <v>0</v>
      </c>
      <c r="AD10" s="1">
        <v>0</v>
      </c>
      <c r="AE10" s="1">
        <v>0</v>
      </c>
      <c r="AF10" s="1">
        <v>0</v>
      </c>
    </row>
    <row r="11" spans="3:72" ht="6" customHeight="1">
      <c r="C11" s="1">
        <v>0</v>
      </c>
      <c r="D11" s="1">
        <v>0</v>
      </c>
      <c r="E11" s="1">
        <v>0</v>
      </c>
      <c r="F11" s="1">
        <v>0</v>
      </c>
      <c r="G11" s="1">
        <v>1</v>
      </c>
      <c r="H11" s="1">
        <v>0</v>
      </c>
      <c r="I11" s="1">
        <v>0</v>
      </c>
      <c r="J11" s="1">
        <v>0</v>
      </c>
      <c r="K11" s="1">
        <v>0</v>
      </c>
      <c r="L11" s="1">
        <v>0</v>
      </c>
      <c r="M11" s="1">
        <v>0</v>
      </c>
      <c r="N11" s="1">
        <v>0</v>
      </c>
      <c r="O11" s="1">
        <v>0</v>
      </c>
      <c r="P11" s="1">
        <v>0</v>
      </c>
      <c r="Q11" s="1">
        <v>0</v>
      </c>
      <c r="R11" s="1">
        <v>0</v>
      </c>
      <c r="S11" s="1">
        <v>0</v>
      </c>
      <c r="T11" s="1">
        <v>0</v>
      </c>
      <c r="U11" s="1">
        <v>0</v>
      </c>
      <c r="V11" s="1">
        <v>0</v>
      </c>
      <c r="W11" s="1">
        <v>1</v>
      </c>
      <c r="X11" s="1">
        <v>1</v>
      </c>
      <c r="Y11" s="1">
        <v>1</v>
      </c>
      <c r="Z11" s="1">
        <v>0</v>
      </c>
      <c r="AA11" s="1">
        <v>0</v>
      </c>
      <c r="AB11" s="1">
        <v>0</v>
      </c>
      <c r="AC11" s="1">
        <v>0</v>
      </c>
      <c r="AD11" s="1">
        <v>0</v>
      </c>
      <c r="AE11" s="1">
        <v>0</v>
      </c>
      <c r="AF11" s="1">
        <v>0</v>
      </c>
      <c r="BS11" t="s">
        <v>0</v>
      </c>
      <c r="BT11" t="s">
        <v>0</v>
      </c>
    </row>
    <row r="12" spans="3:32" ht="6" customHeight="1">
      <c r="C12" s="1">
        <v>0</v>
      </c>
      <c r="D12" s="1">
        <v>0</v>
      </c>
      <c r="E12" s="1">
        <v>0</v>
      </c>
      <c r="F12" s="1">
        <v>1</v>
      </c>
      <c r="G12" s="1">
        <v>1</v>
      </c>
      <c r="H12" s="1">
        <v>0</v>
      </c>
      <c r="I12" s="1">
        <v>0</v>
      </c>
      <c r="J12" s="1">
        <v>0</v>
      </c>
      <c r="K12" s="1">
        <v>0</v>
      </c>
      <c r="L12" s="1">
        <v>0</v>
      </c>
      <c r="M12" s="1">
        <v>0</v>
      </c>
      <c r="N12" s="1">
        <v>1</v>
      </c>
      <c r="O12" s="1">
        <v>1</v>
      </c>
      <c r="P12" s="1">
        <v>1</v>
      </c>
      <c r="Q12" s="1">
        <v>0</v>
      </c>
      <c r="R12" s="1">
        <v>0</v>
      </c>
      <c r="S12" s="1">
        <v>0</v>
      </c>
      <c r="T12" s="1">
        <v>0</v>
      </c>
      <c r="U12" s="1">
        <v>0</v>
      </c>
      <c r="V12" s="1">
        <v>0</v>
      </c>
      <c r="W12" s="1">
        <v>0</v>
      </c>
      <c r="X12" s="1">
        <v>0</v>
      </c>
      <c r="Y12" s="1">
        <v>0</v>
      </c>
      <c r="Z12" s="1">
        <v>0</v>
      </c>
      <c r="AA12" s="1">
        <v>0</v>
      </c>
      <c r="AB12" s="1">
        <v>0</v>
      </c>
      <c r="AC12" s="1">
        <v>0</v>
      </c>
      <c r="AD12" s="1">
        <v>0</v>
      </c>
      <c r="AE12" s="1">
        <v>0</v>
      </c>
      <c r="AF12" s="1">
        <v>0</v>
      </c>
    </row>
    <row r="13" spans="3:32" ht="6" customHeight="1">
      <c r="C13" s="1">
        <v>0</v>
      </c>
      <c r="D13" s="1">
        <v>0</v>
      </c>
      <c r="E13" s="1">
        <v>1</v>
      </c>
      <c r="F13" s="1">
        <v>0</v>
      </c>
      <c r="G13" s="1">
        <v>1</v>
      </c>
      <c r="H13" s="1">
        <v>0</v>
      </c>
      <c r="I13" s="1">
        <v>0</v>
      </c>
      <c r="J13" s="1">
        <v>0</v>
      </c>
      <c r="K13" s="1">
        <v>0</v>
      </c>
      <c r="L13" s="1">
        <v>1</v>
      </c>
      <c r="M13" s="1">
        <v>1</v>
      </c>
      <c r="N13" s="1">
        <v>1</v>
      </c>
      <c r="O13" s="1">
        <v>0</v>
      </c>
      <c r="P13" s="1">
        <v>1</v>
      </c>
      <c r="Q13" s="1">
        <v>0</v>
      </c>
      <c r="R13" s="1">
        <v>0</v>
      </c>
      <c r="S13" s="1">
        <v>0</v>
      </c>
      <c r="T13" s="1">
        <v>0</v>
      </c>
      <c r="U13" s="1">
        <v>0</v>
      </c>
      <c r="V13" s="1">
        <v>0</v>
      </c>
      <c r="W13" s="1">
        <v>0</v>
      </c>
      <c r="X13" s="1">
        <v>0</v>
      </c>
      <c r="Y13" s="1">
        <v>0</v>
      </c>
      <c r="Z13" s="1">
        <v>0</v>
      </c>
      <c r="AA13" s="1">
        <v>0</v>
      </c>
      <c r="AB13" s="1">
        <v>0</v>
      </c>
      <c r="AC13" s="1">
        <v>0</v>
      </c>
      <c r="AD13" s="1">
        <v>0</v>
      </c>
      <c r="AE13" s="1">
        <v>0</v>
      </c>
      <c r="AF13" s="1">
        <v>0</v>
      </c>
    </row>
    <row r="14" spans="3:32" ht="6" customHeight="1">
      <c r="C14" s="1">
        <v>0</v>
      </c>
      <c r="D14" s="1">
        <v>1</v>
      </c>
      <c r="E14" s="1">
        <v>0</v>
      </c>
      <c r="F14" s="1">
        <v>0</v>
      </c>
      <c r="G14" s="1">
        <v>1</v>
      </c>
      <c r="H14" s="1">
        <v>0</v>
      </c>
      <c r="I14" s="1">
        <v>0</v>
      </c>
      <c r="J14" s="1">
        <v>0</v>
      </c>
      <c r="K14" s="1">
        <v>0</v>
      </c>
      <c r="L14" s="1">
        <v>1</v>
      </c>
      <c r="M14" s="1">
        <v>0</v>
      </c>
      <c r="N14" s="1">
        <v>1</v>
      </c>
      <c r="O14" s="1">
        <v>0</v>
      </c>
      <c r="P14" s="1">
        <v>1</v>
      </c>
      <c r="Q14" s="1">
        <v>0</v>
      </c>
      <c r="R14" s="1">
        <v>0</v>
      </c>
      <c r="S14" s="1">
        <v>0</v>
      </c>
      <c r="T14" s="1">
        <v>0</v>
      </c>
      <c r="U14" s="1">
        <v>0</v>
      </c>
      <c r="V14" s="1">
        <v>0</v>
      </c>
      <c r="W14" s="1">
        <v>0</v>
      </c>
      <c r="X14" s="1">
        <v>0</v>
      </c>
      <c r="Y14" s="1">
        <v>0</v>
      </c>
      <c r="Z14" s="1">
        <v>0</v>
      </c>
      <c r="AA14" s="1">
        <v>0</v>
      </c>
      <c r="AB14" s="1">
        <v>0</v>
      </c>
      <c r="AC14" s="1">
        <v>0</v>
      </c>
      <c r="AD14" s="1">
        <v>0</v>
      </c>
      <c r="AE14" s="1">
        <v>0</v>
      </c>
      <c r="AF14" s="1">
        <v>0</v>
      </c>
    </row>
    <row r="15" spans="3:32" ht="6" customHeight="1">
      <c r="C15" s="1">
        <v>1</v>
      </c>
      <c r="D15" s="1">
        <v>0</v>
      </c>
      <c r="E15" s="1">
        <v>0</v>
      </c>
      <c r="F15" s="1">
        <v>0</v>
      </c>
      <c r="G15" s="1">
        <v>0</v>
      </c>
      <c r="H15" s="1">
        <v>0</v>
      </c>
      <c r="I15" s="1">
        <v>1</v>
      </c>
      <c r="J15" s="1">
        <v>1</v>
      </c>
      <c r="K15" s="1">
        <v>1</v>
      </c>
      <c r="L15" s="1">
        <v>1</v>
      </c>
      <c r="M15" s="1">
        <v>0</v>
      </c>
      <c r="N15" s="1">
        <v>1</v>
      </c>
      <c r="O15" s="1">
        <v>1</v>
      </c>
      <c r="P15" s="1">
        <v>1</v>
      </c>
      <c r="Q15" s="1">
        <v>1</v>
      </c>
      <c r="R15" s="1">
        <v>1</v>
      </c>
      <c r="S15" s="1">
        <v>1</v>
      </c>
      <c r="T15" s="1">
        <v>0</v>
      </c>
      <c r="U15" s="1">
        <v>0</v>
      </c>
      <c r="V15" s="1">
        <v>0</v>
      </c>
      <c r="W15" s="1">
        <v>0</v>
      </c>
      <c r="X15" s="1">
        <v>0</v>
      </c>
      <c r="Y15" s="1">
        <v>0</v>
      </c>
      <c r="Z15" s="1">
        <v>0</v>
      </c>
      <c r="AA15" s="1">
        <v>0</v>
      </c>
      <c r="AB15" s="1">
        <v>0</v>
      </c>
      <c r="AC15" s="1">
        <v>0</v>
      </c>
      <c r="AD15" s="1">
        <v>0</v>
      </c>
      <c r="AE15" s="1">
        <v>0</v>
      </c>
      <c r="AF15" s="1">
        <v>0</v>
      </c>
    </row>
    <row r="16" spans="3:32" ht="6" customHeight="1">
      <c r="C16" s="1">
        <v>0</v>
      </c>
      <c r="D16" s="1">
        <v>0</v>
      </c>
      <c r="E16" s="1">
        <v>0</v>
      </c>
      <c r="F16" s="1">
        <v>0</v>
      </c>
      <c r="G16" s="1">
        <v>0</v>
      </c>
      <c r="H16" s="1">
        <v>0</v>
      </c>
      <c r="I16" s="1">
        <v>1</v>
      </c>
      <c r="J16" s="1">
        <v>0</v>
      </c>
      <c r="K16" s="1">
        <v>1</v>
      </c>
      <c r="L16" s="1">
        <v>1</v>
      </c>
      <c r="M16" s="1">
        <v>1</v>
      </c>
      <c r="N16" s="1">
        <v>1</v>
      </c>
      <c r="O16" s="1">
        <v>0</v>
      </c>
      <c r="P16" s="1">
        <v>0</v>
      </c>
      <c r="Q16" s="1">
        <v>1</v>
      </c>
      <c r="R16" s="1">
        <v>0</v>
      </c>
      <c r="S16" s="1">
        <v>1</v>
      </c>
      <c r="T16" s="1">
        <v>0</v>
      </c>
      <c r="U16" s="1">
        <v>0</v>
      </c>
      <c r="V16" s="1">
        <v>0</v>
      </c>
      <c r="W16" s="1">
        <v>0</v>
      </c>
      <c r="X16" s="1">
        <v>0</v>
      </c>
      <c r="Y16" s="1">
        <v>0</v>
      </c>
      <c r="Z16" s="1">
        <v>0</v>
      </c>
      <c r="AA16" s="1">
        <v>1</v>
      </c>
      <c r="AB16" s="1">
        <v>1</v>
      </c>
      <c r="AC16" s="1">
        <v>1</v>
      </c>
      <c r="AD16" s="1">
        <v>0</v>
      </c>
      <c r="AE16" s="1">
        <v>0</v>
      </c>
      <c r="AF16" s="1">
        <v>0</v>
      </c>
    </row>
    <row r="17" spans="3:32" ht="6" customHeight="1">
      <c r="C17" s="1">
        <v>0</v>
      </c>
      <c r="D17" s="1">
        <v>0</v>
      </c>
      <c r="E17" s="1">
        <v>0</v>
      </c>
      <c r="F17" s="1">
        <v>0</v>
      </c>
      <c r="G17" s="1">
        <v>0</v>
      </c>
      <c r="H17" s="1">
        <v>0</v>
      </c>
      <c r="I17" s="1">
        <v>1</v>
      </c>
      <c r="J17" s="1">
        <v>0</v>
      </c>
      <c r="K17" s="1">
        <v>1</v>
      </c>
      <c r="L17" s="1">
        <v>0</v>
      </c>
      <c r="M17" s="1">
        <v>0</v>
      </c>
      <c r="N17" s="1">
        <v>0</v>
      </c>
      <c r="O17" s="1">
        <v>0</v>
      </c>
      <c r="P17" s="1">
        <v>0</v>
      </c>
      <c r="Q17" s="1">
        <v>1</v>
      </c>
      <c r="R17" s="1">
        <v>0</v>
      </c>
      <c r="S17" s="1">
        <v>1</v>
      </c>
      <c r="T17" s="1">
        <v>0</v>
      </c>
      <c r="U17" s="1">
        <v>0</v>
      </c>
      <c r="V17" s="1">
        <v>0</v>
      </c>
      <c r="W17" s="1">
        <v>0</v>
      </c>
      <c r="X17" s="1">
        <v>0</v>
      </c>
      <c r="Y17" s="1">
        <v>1</v>
      </c>
      <c r="Z17" s="1">
        <v>1</v>
      </c>
      <c r="AA17" s="1">
        <v>1</v>
      </c>
      <c r="AB17" s="1">
        <v>0</v>
      </c>
      <c r="AC17" s="1">
        <v>1</v>
      </c>
      <c r="AD17" s="1">
        <v>0</v>
      </c>
      <c r="AE17" s="1">
        <v>0</v>
      </c>
      <c r="AF17" s="1">
        <v>0</v>
      </c>
    </row>
    <row r="18" spans="3:32" ht="6" customHeight="1">
      <c r="C18" s="1">
        <v>0</v>
      </c>
      <c r="D18" s="1">
        <v>0</v>
      </c>
      <c r="E18" s="1">
        <v>0</v>
      </c>
      <c r="F18" s="1">
        <v>0</v>
      </c>
      <c r="G18" s="1">
        <v>0</v>
      </c>
      <c r="H18" s="1">
        <v>0</v>
      </c>
      <c r="I18" s="1">
        <v>1</v>
      </c>
      <c r="J18" s="1">
        <v>1</v>
      </c>
      <c r="K18" s="1">
        <v>1</v>
      </c>
      <c r="L18" s="1">
        <v>0</v>
      </c>
      <c r="M18" s="1">
        <v>0</v>
      </c>
      <c r="N18" s="1">
        <v>0</v>
      </c>
      <c r="O18" s="1">
        <v>0</v>
      </c>
      <c r="P18" s="1">
        <v>0</v>
      </c>
      <c r="Q18" s="1">
        <v>1</v>
      </c>
      <c r="R18" s="1">
        <v>1</v>
      </c>
      <c r="S18" s="1">
        <v>1</v>
      </c>
      <c r="T18" s="1">
        <v>0</v>
      </c>
      <c r="U18" s="1">
        <v>0</v>
      </c>
      <c r="V18" s="1">
        <v>0</v>
      </c>
      <c r="W18" s="1">
        <v>0</v>
      </c>
      <c r="X18" s="1">
        <v>1</v>
      </c>
      <c r="Y18" s="1">
        <v>1</v>
      </c>
      <c r="Z18" s="1">
        <v>0</v>
      </c>
      <c r="AA18" s="1">
        <v>1</v>
      </c>
      <c r="AB18" s="1">
        <v>0</v>
      </c>
      <c r="AC18" s="1">
        <v>1</v>
      </c>
      <c r="AD18" s="1">
        <v>0</v>
      </c>
      <c r="AE18" s="1">
        <v>0</v>
      </c>
      <c r="AF18" s="1">
        <v>0</v>
      </c>
    </row>
    <row r="19" spans="3:32" ht="6" customHeight="1">
      <c r="C19" s="1">
        <v>0</v>
      </c>
      <c r="D19" s="1">
        <v>0</v>
      </c>
      <c r="E19" s="1">
        <v>0</v>
      </c>
      <c r="F19" s="1">
        <v>0</v>
      </c>
      <c r="G19" s="1">
        <v>0</v>
      </c>
      <c r="H19" s="1">
        <v>0</v>
      </c>
      <c r="I19" s="1">
        <v>0</v>
      </c>
      <c r="J19" s="1">
        <v>0</v>
      </c>
      <c r="K19" s="1">
        <v>0</v>
      </c>
      <c r="L19" s="1">
        <v>0</v>
      </c>
      <c r="M19" s="1">
        <v>0</v>
      </c>
      <c r="N19" s="1">
        <v>0</v>
      </c>
      <c r="O19" s="1">
        <v>0</v>
      </c>
      <c r="P19" s="1">
        <v>0</v>
      </c>
      <c r="Q19" s="1">
        <v>0</v>
      </c>
      <c r="R19" s="1">
        <v>0</v>
      </c>
      <c r="S19" s="1">
        <v>0</v>
      </c>
      <c r="T19" s="1">
        <v>0</v>
      </c>
      <c r="U19" s="1">
        <v>0</v>
      </c>
      <c r="V19" s="1">
        <v>0</v>
      </c>
      <c r="W19" s="1">
        <v>0</v>
      </c>
      <c r="X19" s="1">
        <v>1</v>
      </c>
      <c r="Y19" s="1">
        <v>1</v>
      </c>
      <c r="Z19" s="1">
        <v>0</v>
      </c>
      <c r="AA19" s="1">
        <v>1</v>
      </c>
      <c r="AB19" s="1">
        <v>1</v>
      </c>
      <c r="AC19" s="1">
        <v>1</v>
      </c>
      <c r="AD19" s="1">
        <v>0</v>
      </c>
      <c r="AE19" s="1">
        <v>0</v>
      </c>
      <c r="AF19" s="1">
        <v>0</v>
      </c>
    </row>
    <row r="20" spans="3:32" ht="6" customHeight="1">
      <c r="C20" s="1">
        <v>0</v>
      </c>
      <c r="D20" s="1">
        <v>0</v>
      </c>
      <c r="E20" s="1">
        <v>0</v>
      </c>
      <c r="F20" s="1">
        <v>0</v>
      </c>
      <c r="G20" s="1">
        <v>0</v>
      </c>
      <c r="H20" s="1">
        <v>0</v>
      </c>
      <c r="I20" s="1">
        <v>0</v>
      </c>
      <c r="J20" s="1">
        <v>0</v>
      </c>
      <c r="K20" s="1">
        <v>0</v>
      </c>
      <c r="L20" s="1">
        <v>0</v>
      </c>
      <c r="M20" s="1">
        <v>0</v>
      </c>
      <c r="N20" s="1">
        <v>0</v>
      </c>
      <c r="O20" s="1">
        <v>0</v>
      </c>
      <c r="P20" s="1">
        <v>0</v>
      </c>
      <c r="Q20" s="1">
        <v>1</v>
      </c>
      <c r="R20" s="1">
        <v>0</v>
      </c>
      <c r="S20" s="1">
        <v>0</v>
      </c>
      <c r="T20" s="1">
        <v>0</v>
      </c>
      <c r="U20" s="1">
        <v>0</v>
      </c>
      <c r="V20" s="1">
        <v>0</v>
      </c>
      <c r="W20" s="1">
        <v>0</v>
      </c>
      <c r="X20" s="1">
        <v>1</v>
      </c>
      <c r="Y20" s="1">
        <v>1</v>
      </c>
      <c r="Z20" s="1">
        <v>1</v>
      </c>
      <c r="AA20" s="1">
        <v>1</v>
      </c>
      <c r="AB20" s="1">
        <v>0</v>
      </c>
      <c r="AC20" s="1">
        <v>0</v>
      </c>
      <c r="AD20" s="1">
        <v>0</v>
      </c>
      <c r="AE20" s="1">
        <v>0</v>
      </c>
      <c r="AF20" s="1">
        <v>0</v>
      </c>
    </row>
    <row r="21" spans="3:32" ht="6" customHeight="1">
      <c r="C21" s="1">
        <v>0</v>
      </c>
      <c r="D21" s="1">
        <v>0</v>
      </c>
      <c r="E21" s="1">
        <v>0</v>
      </c>
      <c r="F21" s="1">
        <v>1</v>
      </c>
      <c r="G21" s="1">
        <v>1</v>
      </c>
      <c r="H21" s="1">
        <v>1</v>
      </c>
      <c r="I21" s="1">
        <v>0</v>
      </c>
      <c r="J21" s="1">
        <v>0</v>
      </c>
      <c r="K21" s="1">
        <v>0</v>
      </c>
      <c r="L21" s="1">
        <v>1</v>
      </c>
      <c r="M21" s="1">
        <v>1</v>
      </c>
      <c r="N21" s="1">
        <v>1</v>
      </c>
      <c r="O21" s="1">
        <v>0</v>
      </c>
      <c r="P21" s="1">
        <v>1</v>
      </c>
      <c r="Q21" s="1">
        <v>1</v>
      </c>
      <c r="R21" s="1">
        <v>1</v>
      </c>
      <c r="S21" s="1">
        <v>0</v>
      </c>
      <c r="T21" s="1">
        <v>0</v>
      </c>
      <c r="U21" s="1">
        <v>0</v>
      </c>
      <c r="V21" s="1">
        <v>0</v>
      </c>
      <c r="W21" s="1">
        <v>0</v>
      </c>
      <c r="X21" s="1">
        <v>1</v>
      </c>
      <c r="Y21" s="1">
        <v>1</v>
      </c>
      <c r="Z21" s="1">
        <v>1</v>
      </c>
      <c r="AA21" s="1">
        <v>0</v>
      </c>
      <c r="AB21" s="1">
        <v>1</v>
      </c>
      <c r="AC21" s="1">
        <v>1</v>
      </c>
      <c r="AD21" s="1">
        <v>1</v>
      </c>
      <c r="AE21" s="1">
        <v>0</v>
      </c>
      <c r="AF21" s="1">
        <v>0</v>
      </c>
    </row>
    <row r="22" spans="3:32" ht="6" customHeight="1">
      <c r="C22" s="1">
        <v>0</v>
      </c>
      <c r="D22" s="1">
        <v>0</v>
      </c>
      <c r="E22" s="1">
        <v>0</v>
      </c>
      <c r="F22" s="1">
        <v>1</v>
      </c>
      <c r="G22" s="1">
        <v>1</v>
      </c>
      <c r="H22" s="1">
        <v>1</v>
      </c>
      <c r="I22" s="1">
        <v>1</v>
      </c>
      <c r="J22" s="1">
        <v>0</v>
      </c>
      <c r="K22" s="1">
        <v>1</v>
      </c>
      <c r="L22" s="1">
        <v>0</v>
      </c>
      <c r="M22" s="1">
        <v>0</v>
      </c>
      <c r="N22" s="1">
        <v>1</v>
      </c>
      <c r="O22" s="1">
        <v>0</v>
      </c>
      <c r="P22" s="1">
        <v>0</v>
      </c>
      <c r="Q22" s="1">
        <v>0</v>
      </c>
      <c r="R22" s="1">
        <v>0</v>
      </c>
      <c r="S22" s="1">
        <v>0</v>
      </c>
      <c r="T22" s="1">
        <v>0</v>
      </c>
      <c r="U22" s="1">
        <v>0</v>
      </c>
      <c r="V22" s="1">
        <v>0</v>
      </c>
      <c r="W22" s="1">
        <v>0</v>
      </c>
      <c r="X22" s="1">
        <v>0</v>
      </c>
      <c r="Y22" s="1">
        <v>0</v>
      </c>
      <c r="Z22" s="1">
        <v>0</v>
      </c>
      <c r="AA22" s="1">
        <v>0</v>
      </c>
      <c r="AB22" s="1">
        <v>1</v>
      </c>
      <c r="AC22" s="1">
        <v>0</v>
      </c>
      <c r="AD22" s="1">
        <v>1</v>
      </c>
      <c r="AE22" s="1">
        <v>0</v>
      </c>
      <c r="AF22" s="1">
        <v>0</v>
      </c>
    </row>
    <row r="23" spans="3:32" ht="6" customHeight="1">
      <c r="C23" s="1">
        <v>1</v>
      </c>
      <c r="D23" s="1">
        <v>1</v>
      </c>
      <c r="E23" s="1">
        <v>1</v>
      </c>
      <c r="F23" s="1">
        <v>1</v>
      </c>
      <c r="G23" s="1">
        <v>1</v>
      </c>
      <c r="H23" s="1">
        <v>0</v>
      </c>
      <c r="I23" s="1">
        <v>1</v>
      </c>
      <c r="J23" s="1">
        <v>0</v>
      </c>
      <c r="K23" s="1">
        <v>0</v>
      </c>
      <c r="L23" s="1">
        <v>0</v>
      </c>
      <c r="M23" s="1">
        <v>0</v>
      </c>
      <c r="N23" s="1">
        <v>1</v>
      </c>
      <c r="O23" s="1">
        <v>0</v>
      </c>
      <c r="P23" s="1">
        <v>0</v>
      </c>
      <c r="Q23" s="1">
        <v>0</v>
      </c>
      <c r="R23" s="1">
        <v>0</v>
      </c>
      <c r="S23" s="1">
        <v>0</v>
      </c>
      <c r="T23" s="1">
        <v>0</v>
      </c>
      <c r="U23" s="1">
        <v>1</v>
      </c>
      <c r="V23" s="1">
        <v>1</v>
      </c>
      <c r="W23" s="1">
        <v>1</v>
      </c>
      <c r="X23" s="1">
        <v>0</v>
      </c>
      <c r="Y23" s="1">
        <v>0</v>
      </c>
      <c r="Z23" s="1">
        <v>0</v>
      </c>
      <c r="AA23" s="1">
        <v>0</v>
      </c>
      <c r="AB23" s="1">
        <v>1</v>
      </c>
      <c r="AC23" s="1">
        <v>0</v>
      </c>
      <c r="AD23" s="1">
        <v>1</v>
      </c>
      <c r="AE23" s="1">
        <v>0</v>
      </c>
      <c r="AF23" s="1">
        <v>0</v>
      </c>
    </row>
    <row r="24" spans="3:32" ht="6" customHeight="1">
      <c r="C24" s="1">
        <v>1</v>
      </c>
      <c r="D24" s="1">
        <v>0</v>
      </c>
      <c r="E24" s="1">
        <v>1</v>
      </c>
      <c r="F24" s="1">
        <v>1</v>
      </c>
      <c r="G24" s="1">
        <v>1</v>
      </c>
      <c r="H24" s="1">
        <v>0</v>
      </c>
      <c r="I24" s="1">
        <v>1</v>
      </c>
      <c r="J24" s="1">
        <v>0</v>
      </c>
      <c r="K24" s="1">
        <v>0</v>
      </c>
      <c r="L24" s="1">
        <v>0</v>
      </c>
      <c r="M24" s="1">
        <v>0</v>
      </c>
      <c r="N24" s="1">
        <v>1</v>
      </c>
      <c r="O24" s="1">
        <v>0</v>
      </c>
      <c r="P24" s="1">
        <v>0</v>
      </c>
      <c r="Q24" s="1">
        <v>0</v>
      </c>
      <c r="R24" s="1">
        <v>0</v>
      </c>
      <c r="S24" s="1">
        <v>0</v>
      </c>
      <c r="T24" s="1">
        <v>0</v>
      </c>
      <c r="U24" s="1">
        <v>1</v>
      </c>
      <c r="V24" s="1">
        <v>0</v>
      </c>
      <c r="W24" s="1">
        <v>1</v>
      </c>
      <c r="X24" s="1">
        <v>0</v>
      </c>
      <c r="Y24" s="1">
        <v>0</v>
      </c>
      <c r="Z24" s="1">
        <v>0</v>
      </c>
      <c r="AA24" s="1">
        <v>0</v>
      </c>
      <c r="AB24" s="1">
        <v>1</v>
      </c>
      <c r="AC24" s="1">
        <v>1</v>
      </c>
      <c r="AD24" s="1">
        <v>1</v>
      </c>
      <c r="AE24" s="1">
        <v>0</v>
      </c>
      <c r="AF24" s="1">
        <v>0</v>
      </c>
    </row>
    <row r="25" spans="3:32" ht="6" customHeight="1">
      <c r="C25" s="1">
        <v>1</v>
      </c>
      <c r="D25" s="1">
        <v>0</v>
      </c>
      <c r="E25" s="1">
        <v>1</v>
      </c>
      <c r="F25" s="1">
        <v>0</v>
      </c>
      <c r="G25" s="1">
        <v>1</v>
      </c>
      <c r="H25" s="1">
        <v>1</v>
      </c>
      <c r="I25" s="1">
        <v>1</v>
      </c>
      <c r="J25" s="1">
        <v>0</v>
      </c>
      <c r="K25" s="1">
        <v>0</v>
      </c>
      <c r="L25" s="1">
        <v>0</v>
      </c>
      <c r="M25" s="1">
        <v>0</v>
      </c>
      <c r="N25" s="1">
        <v>1</v>
      </c>
      <c r="O25" s="1">
        <v>0</v>
      </c>
      <c r="P25" s="1">
        <v>0</v>
      </c>
      <c r="Q25" s="1">
        <v>0</v>
      </c>
      <c r="R25" s="1">
        <v>0</v>
      </c>
      <c r="S25" s="1">
        <v>0</v>
      </c>
      <c r="T25" s="1">
        <v>0</v>
      </c>
      <c r="U25" s="1">
        <v>1</v>
      </c>
      <c r="V25" s="1">
        <v>0</v>
      </c>
      <c r="W25" s="1">
        <v>1</v>
      </c>
      <c r="X25" s="1">
        <v>0</v>
      </c>
      <c r="Y25" s="1">
        <v>0</v>
      </c>
      <c r="Z25" s="1">
        <v>0</v>
      </c>
      <c r="AA25" s="1">
        <v>0</v>
      </c>
      <c r="AB25" s="1">
        <v>0</v>
      </c>
      <c r="AC25" s="1">
        <v>0</v>
      </c>
      <c r="AD25" s="1">
        <v>0</v>
      </c>
      <c r="AE25" s="1">
        <v>0</v>
      </c>
      <c r="AF25" s="1">
        <v>0</v>
      </c>
    </row>
    <row r="26" spans="3:32" ht="6" customHeight="1">
      <c r="C26" s="1">
        <v>1</v>
      </c>
      <c r="D26" s="1">
        <v>1</v>
      </c>
      <c r="E26" s="1">
        <v>1</v>
      </c>
      <c r="F26" s="1">
        <v>0</v>
      </c>
      <c r="G26" s="1">
        <v>0</v>
      </c>
      <c r="H26" s="1">
        <v>0</v>
      </c>
      <c r="I26" s="1">
        <v>0</v>
      </c>
      <c r="J26" s="1">
        <v>0</v>
      </c>
      <c r="K26" s="1">
        <v>0</v>
      </c>
      <c r="L26" s="1">
        <v>0</v>
      </c>
      <c r="M26" s="1">
        <v>0</v>
      </c>
      <c r="N26" s="1">
        <v>0</v>
      </c>
      <c r="O26" s="1">
        <v>0</v>
      </c>
      <c r="P26" s="1">
        <v>0</v>
      </c>
      <c r="Q26" s="1">
        <v>0</v>
      </c>
      <c r="R26" s="1">
        <v>0</v>
      </c>
      <c r="S26" s="1">
        <v>0</v>
      </c>
      <c r="T26" s="1">
        <v>0</v>
      </c>
      <c r="U26" s="1">
        <v>1</v>
      </c>
      <c r="V26" s="1">
        <v>1</v>
      </c>
      <c r="W26" s="1">
        <v>1</v>
      </c>
      <c r="X26" s="1">
        <v>0</v>
      </c>
      <c r="Y26" s="1">
        <v>0</v>
      </c>
      <c r="Z26" s="1">
        <v>0</v>
      </c>
      <c r="AA26" s="1">
        <v>0</v>
      </c>
      <c r="AB26" s="1">
        <v>0</v>
      </c>
      <c r="AC26" s="1">
        <v>0</v>
      </c>
      <c r="AD26" s="1">
        <v>0</v>
      </c>
      <c r="AE26" s="1">
        <v>0</v>
      </c>
      <c r="AF26" s="1">
        <v>0</v>
      </c>
    </row>
    <row r="27" spans="3:32" ht="6" customHeight="1">
      <c r="C27" s="99" t="s">
        <v>3</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row>
    <row r="28" spans="3:32" ht="6" customHeight="1">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row>
    <row r="29" spans="3:32" ht="6" customHeight="1">
      <c r="C29" s="99" t="s">
        <v>14</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row>
    <row r="30" spans="3:32" ht="6" customHeight="1">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row>
    <row r="31" ht="30" customHeight="1"/>
    <row r="32" ht="6" customHeight="1" thickBot="1"/>
    <row r="33" spans="3:104" ht="6" customHeight="1" thickBot="1">
      <c r="C33" s="2">
        <f aca="true" t="shared" si="0" ref="C33:C52">IF(BW33&lt;=$BV$33,1,0)</f>
        <v>0</v>
      </c>
      <c r="D33" s="2">
        <f aca="true" t="shared" si="1" ref="D33:D52">IF(BX33&lt;=$BV$33,1,0)</f>
        <v>0</v>
      </c>
      <c r="E33" s="2">
        <f aca="true" t="shared" si="2" ref="E33:E52">IF(BY33&lt;=$BV$33,1,0)</f>
        <v>0</v>
      </c>
      <c r="F33" s="2">
        <f aca="true" t="shared" si="3" ref="F33:F52">IF(BZ33&lt;=$BV$33,1,0)</f>
        <v>0</v>
      </c>
      <c r="G33" s="2">
        <f aca="true" t="shared" si="4" ref="G33:G52">IF(CA33&lt;=$BV$33,1,0)</f>
        <v>0</v>
      </c>
      <c r="H33" s="2">
        <f aca="true" t="shared" si="5" ref="H33:H52">IF(CB33&lt;=$BV$33,1,0)</f>
        <v>0</v>
      </c>
      <c r="I33" s="2">
        <f aca="true" t="shared" si="6" ref="I33:I52">IF(CC33&lt;=$BV$33,1,0)</f>
        <v>0</v>
      </c>
      <c r="J33" s="2">
        <f aca="true" t="shared" si="7" ref="J33:J52">IF(CD33&lt;=$BV$33,1,0)</f>
        <v>0</v>
      </c>
      <c r="K33" s="2">
        <f aca="true" t="shared" si="8" ref="K33:K52">IF(CE33&lt;=$BV$33,1,0)</f>
        <v>0</v>
      </c>
      <c r="L33" s="2">
        <f aca="true" t="shared" si="9" ref="L33:L52">IF(CF33&lt;=$BV$33,1,0)</f>
        <v>0</v>
      </c>
      <c r="M33" s="2">
        <f aca="true" t="shared" si="10" ref="M33:M52">IF(CG33&lt;=$BV$33,1,0)</f>
        <v>0</v>
      </c>
      <c r="N33" s="2">
        <f aca="true" t="shared" si="11" ref="N33:N52">IF(CH33&lt;=$BV$33,1,0)</f>
        <v>0</v>
      </c>
      <c r="O33" s="2">
        <f aca="true" t="shared" si="12" ref="O33:O52">IF(CI33&lt;=$BV$33,1,0)</f>
        <v>0</v>
      </c>
      <c r="P33" s="2">
        <f aca="true" t="shared" si="13" ref="P33:P52">IF(CJ33&lt;=$BV$33,1,0)</f>
        <v>0</v>
      </c>
      <c r="Q33" s="2">
        <f aca="true" t="shared" si="14" ref="Q33:Q52">IF(CK33&lt;=$BV$33,1,0)</f>
        <v>0</v>
      </c>
      <c r="R33" s="2">
        <f aca="true" t="shared" si="15" ref="R33:R52">IF(CL33&lt;=$BV$33,1,0)</f>
        <v>1</v>
      </c>
      <c r="S33" s="2">
        <f aca="true" t="shared" si="16" ref="S33:S52">IF(CM33&lt;=$BV$33,1,0)</f>
        <v>0</v>
      </c>
      <c r="T33" s="2">
        <f aca="true" t="shared" si="17" ref="T33:T52">IF(CN33&lt;=$BV$33,1,0)</f>
        <v>0</v>
      </c>
      <c r="U33" s="2">
        <f aca="true" t="shared" si="18" ref="U33:U52">IF(CO33&lt;=$BV$33,1,0)</f>
        <v>0</v>
      </c>
      <c r="V33" s="2">
        <f aca="true" t="shared" si="19" ref="V33:V52">IF(CP33&lt;=$BV$33,1,0)</f>
        <v>0</v>
      </c>
      <c r="W33" s="2">
        <f aca="true" t="shared" si="20" ref="W33:W52">IF(CQ33&lt;=$BV$33,1,0)</f>
        <v>0</v>
      </c>
      <c r="X33" s="2">
        <f aca="true" t="shared" si="21" ref="X33:X52">IF(CR33&lt;=$BV$33,1,0)</f>
        <v>0</v>
      </c>
      <c r="Y33" s="2">
        <f aca="true" t="shared" si="22" ref="Y33:Y52">IF(CS33&lt;=$BV$33,1,0)</f>
        <v>0</v>
      </c>
      <c r="Z33" s="2">
        <f aca="true" t="shared" si="23" ref="Z33:Z52">IF(CT33&lt;=$BV$33,1,0)</f>
        <v>0</v>
      </c>
      <c r="AA33" s="2">
        <f aca="true" t="shared" si="24" ref="AA33:AA52">IF(CU33&lt;=$BV$33,1,0)</f>
        <v>0</v>
      </c>
      <c r="AB33" s="2">
        <f aca="true" t="shared" si="25" ref="AB33:AB52">IF(CV33&lt;=$BV$33,1,0)</f>
        <v>0</v>
      </c>
      <c r="AC33" s="2">
        <f aca="true" t="shared" si="26" ref="AC33:AC52">IF(CW33&lt;=$BV$33,1,0)</f>
        <v>0</v>
      </c>
      <c r="AD33" s="2">
        <f aca="true" t="shared" si="27" ref="AD33:AD52">IF(CX33&lt;=$BV$33,1,0)</f>
        <v>0</v>
      </c>
      <c r="AE33" s="2">
        <f aca="true" t="shared" si="28" ref="AE33:AE52">IF(CY33&lt;=$BV$33,1,0)</f>
        <v>0</v>
      </c>
      <c r="AF33" s="25">
        <f aca="true" t="shared" si="29" ref="AF33:AF52">IF(CZ33&lt;=$BV$33,1,0)</f>
        <v>0</v>
      </c>
      <c r="BV33" s="11">
        <f>SMALL(BW33:CZ52,20)</f>
        <v>0.0420761505385252</v>
      </c>
      <c r="BW33" s="12">
        <f ca="1">RAND()</f>
        <v>0.6105394852140327</v>
      </c>
      <c r="BX33" s="12">
        <f aca="true" ca="1" t="shared" si="30" ref="BX33:CZ45">RAND()</f>
        <v>0.7360145822711754</v>
      </c>
      <c r="BY33" s="12">
        <f ca="1" t="shared" si="30"/>
        <v>0.31961128701488484</v>
      </c>
      <c r="BZ33" s="12">
        <f ca="1" t="shared" si="30"/>
        <v>0.11377677318398693</v>
      </c>
      <c r="CA33" s="12">
        <f ca="1" t="shared" si="30"/>
        <v>0.6130164399356839</v>
      </c>
      <c r="CB33" s="12">
        <f ca="1" t="shared" si="30"/>
        <v>0.6457836083514619</v>
      </c>
      <c r="CC33" s="12">
        <f ca="1" t="shared" si="30"/>
        <v>0.45214461970701114</v>
      </c>
      <c r="CD33" s="12">
        <f ca="1" t="shared" si="30"/>
        <v>0.7236371425564223</v>
      </c>
      <c r="CE33" s="12">
        <f ca="1" t="shared" si="30"/>
        <v>0.05170404662348771</v>
      </c>
      <c r="CF33" s="12">
        <f ca="1" t="shared" si="30"/>
        <v>0.9967688892727942</v>
      </c>
      <c r="CG33" s="12">
        <f ca="1" t="shared" si="30"/>
        <v>0.4785885481115182</v>
      </c>
      <c r="CH33" s="12">
        <f ca="1" t="shared" si="30"/>
        <v>0.4294580032201054</v>
      </c>
      <c r="CI33" s="12">
        <f ca="1" t="shared" si="30"/>
        <v>0.9183766246552407</v>
      </c>
      <c r="CJ33" s="12">
        <f ca="1" t="shared" si="30"/>
        <v>0.588157739119163</v>
      </c>
      <c r="CK33" s="12">
        <f ca="1" t="shared" si="30"/>
        <v>0.5084828893000735</v>
      </c>
      <c r="CL33" s="12">
        <f ca="1" t="shared" si="30"/>
        <v>0.02178281602144594</v>
      </c>
      <c r="CM33" s="12">
        <f ca="1" t="shared" si="30"/>
        <v>0.14036314662056454</v>
      </c>
      <c r="CN33" s="12">
        <f ca="1" t="shared" si="30"/>
        <v>0.7177899605643316</v>
      </c>
      <c r="CO33" s="12">
        <f ca="1" t="shared" si="30"/>
        <v>0.6265297023010525</v>
      </c>
      <c r="CP33" s="12">
        <f ca="1" t="shared" si="30"/>
        <v>0.3595332986369746</v>
      </c>
      <c r="CQ33" s="12">
        <f ca="1" t="shared" si="30"/>
        <v>0.18785291372740276</v>
      </c>
      <c r="CR33" s="12">
        <f ca="1" t="shared" si="30"/>
        <v>0.11479271682250003</v>
      </c>
      <c r="CS33" s="12">
        <f ca="1" t="shared" si="30"/>
        <v>0.5905989137727887</v>
      </c>
      <c r="CT33" s="12">
        <f ca="1" t="shared" si="30"/>
        <v>0.48325916255806867</v>
      </c>
      <c r="CU33" s="12">
        <f ca="1" t="shared" si="30"/>
        <v>0.29956248279237574</v>
      </c>
      <c r="CV33" s="12">
        <f ca="1" t="shared" si="30"/>
        <v>0.21447050392213662</v>
      </c>
      <c r="CW33" s="12">
        <f ca="1" t="shared" si="30"/>
        <v>0.5261460193037828</v>
      </c>
      <c r="CX33" s="12">
        <f ca="1" t="shared" si="30"/>
        <v>0.49138258245084954</v>
      </c>
      <c r="CY33" s="12">
        <f ca="1" t="shared" si="30"/>
        <v>0.07966924979329848</v>
      </c>
      <c r="CZ33" s="12">
        <f ca="1" t="shared" si="30"/>
        <v>0.6430292199843721</v>
      </c>
    </row>
    <row r="34" spans="3:104" ht="6" customHeight="1">
      <c r="C34" s="2">
        <f t="shared" si="0"/>
        <v>0</v>
      </c>
      <c r="D34" s="2">
        <f t="shared" si="1"/>
        <v>0</v>
      </c>
      <c r="E34" s="2">
        <f t="shared" si="2"/>
        <v>0</v>
      </c>
      <c r="F34" s="2">
        <f t="shared" si="3"/>
        <v>0</v>
      </c>
      <c r="G34" s="2">
        <f t="shared" si="4"/>
        <v>0</v>
      </c>
      <c r="H34" s="2">
        <f t="shared" si="5"/>
        <v>0</v>
      </c>
      <c r="I34" s="2">
        <f t="shared" si="6"/>
        <v>0</v>
      </c>
      <c r="J34" s="2">
        <f t="shared" si="7"/>
        <v>0</v>
      </c>
      <c r="K34" s="2">
        <f t="shared" si="8"/>
        <v>0</v>
      </c>
      <c r="L34" s="2">
        <f t="shared" si="9"/>
        <v>0</v>
      </c>
      <c r="M34" s="2">
        <f t="shared" si="10"/>
        <v>0</v>
      </c>
      <c r="N34" s="2">
        <f t="shared" si="11"/>
        <v>0</v>
      </c>
      <c r="O34" s="2">
        <f t="shared" si="12"/>
        <v>0</v>
      </c>
      <c r="P34" s="2">
        <f t="shared" si="13"/>
        <v>0</v>
      </c>
      <c r="Q34" s="2">
        <f t="shared" si="14"/>
        <v>0</v>
      </c>
      <c r="R34" s="2">
        <f t="shared" si="15"/>
        <v>0</v>
      </c>
      <c r="S34" s="2">
        <f t="shared" si="16"/>
        <v>0</v>
      </c>
      <c r="T34" s="2">
        <f t="shared" si="17"/>
        <v>0</v>
      </c>
      <c r="U34" s="2">
        <f t="shared" si="18"/>
        <v>1</v>
      </c>
      <c r="V34" s="2">
        <f t="shared" si="19"/>
        <v>1</v>
      </c>
      <c r="W34" s="2">
        <f t="shared" si="20"/>
        <v>0</v>
      </c>
      <c r="X34" s="2">
        <f t="shared" si="21"/>
        <v>0</v>
      </c>
      <c r="Y34" s="2">
        <f t="shared" si="22"/>
        <v>0</v>
      </c>
      <c r="Z34" s="2">
        <f t="shared" si="23"/>
        <v>0</v>
      </c>
      <c r="AA34" s="2">
        <f t="shared" si="24"/>
        <v>0</v>
      </c>
      <c r="AB34" s="2">
        <f t="shared" si="25"/>
        <v>0</v>
      </c>
      <c r="AC34" s="2">
        <f t="shared" si="26"/>
        <v>0</v>
      </c>
      <c r="AD34" s="2">
        <f t="shared" si="27"/>
        <v>0</v>
      </c>
      <c r="AE34" s="2">
        <f t="shared" si="28"/>
        <v>0</v>
      </c>
      <c r="AF34" s="25">
        <f t="shared" si="29"/>
        <v>0</v>
      </c>
      <c r="BW34" s="12">
        <f aca="true" ca="1" t="shared" si="31" ref="BW34:CL49">RAND()</f>
        <v>0.4012964665186356</v>
      </c>
      <c r="BX34" s="12">
        <f ca="1" t="shared" si="31"/>
        <v>0.34392467952020067</v>
      </c>
      <c r="BY34" s="12">
        <f ca="1" t="shared" si="31"/>
        <v>0.8956045678907922</v>
      </c>
      <c r="BZ34" s="12">
        <f ca="1" t="shared" si="31"/>
        <v>0.9437882554705483</v>
      </c>
      <c r="CA34" s="12">
        <f ca="1" t="shared" si="31"/>
        <v>0.1557839762552753</v>
      </c>
      <c r="CB34" s="12">
        <f ca="1" t="shared" si="31"/>
        <v>0.16575780305863863</v>
      </c>
      <c r="CC34" s="12">
        <f ca="1" t="shared" si="31"/>
        <v>0.11871083888999356</v>
      </c>
      <c r="CD34" s="12">
        <f ca="1" t="shared" si="31"/>
        <v>0.07047573862679246</v>
      </c>
      <c r="CE34" s="12">
        <f ca="1" t="shared" si="31"/>
        <v>0.35355605372876203</v>
      </c>
      <c r="CF34" s="12">
        <f ca="1" t="shared" si="31"/>
        <v>0.485330670171916</v>
      </c>
      <c r="CG34" s="12">
        <f ca="1" t="shared" si="31"/>
        <v>0.6438387583870457</v>
      </c>
      <c r="CH34" s="12">
        <f ca="1" t="shared" si="31"/>
        <v>0.35177311917621035</v>
      </c>
      <c r="CI34" s="12">
        <f ca="1" t="shared" si="31"/>
        <v>0.9751304295618188</v>
      </c>
      <c r="CJ34" s="12">
        <f ca="1" t="shared" si="31"/>
        <v>0.9672757266227734</v>
      </c>
      <c r="CK34" s="12">
        <f ca="1" t="shared" si="31"/>
        <v>0.8262381622574706</v>
      </c>
      <c r="CL34" s="12">
        <f ca="1" t="shared" si="31"/>
        <v>0.6963185306187487</v>
      </c>
      <c r="CM34" s="12">
        <f ca="1" t="shared" si="30"/>
        <v>0.755616206731081</v>
      </c>
      <c r="CN34" s="12">
        <f ca="1" t="shared" si="30"/>
        <v>0.11809330594636336</v>
      </c>
      <c r="CO34" s="12">
        <f ca="1" t="shared" si="30"/>
        <v>0.005684699234542068</v>
      </c>
      <c r="CP34" s="12">
        <f ca="1" t="shared" si="30"/>
        <v>0.040758182437647006</v>
      </c>
      <c r="CQ34" s="12">
        <f ca="1" t="shared" si="30"/>
        <v>0.49743672013124474</v>
      </c>
      <c r="CR34" s="12">
        <f ca="1" t="shared" si="30"/>
        <v>0.537355408954554</v>
      </c>
      <c r="CS34" s="12">
        <f ca="1" t="shared" si="30"/>
        <v>0.5787983426750869</v>
      </c>
      <c r="CT34" s="12">
        <f ca="1" t="shared" si="30"/>
        <v>0.5898504120284103</v>
      </c>
      <c r="CU34" s="12">
        <f ca="1" t="shared" si="30"/>
        <v>0.13222353101720996</v>
      </c>
      <c r="CV34" s="12">
        <f ca="1" t="shared" si="30"/>
        <v>0.7786251200190264</v>
      </c>
      <c r="CW34" s="12">
        <f ca="1" t="shared" si="30"/>
        <v>0.08863070685822994</v>
      </c>
      <c r="CX34" s="12">
        <f ca="1" t="shared" si="30"/>
        <v>0.6534990546761927</v>
      </c>
      <c r="CY34" s="12">
        <f ca="1" t="shared" si="30"/>
        <v>0.22554297488886554</v>
      </c>
      <c r="CZ34" s="12">
        <f ca="1" t="shared" si="30"/>
        <v>0.2688833835485067</v>
      </c>
    </row>
    <row r="35" spans="3:104" ht="6" customHeight="1">
      <c r="C35" s="2">
        <f t="shared" si="0"/>
        <v>0</v>
      </c>
      <c r="D35" s="2">
        <f t="shared" si="1"/>
        <v>0</v>
      </c>
      <c r="E35" s="2">
        <f t="shared" si="2"/>
        <v>0</v>
      </c>
      <c r="F35" s="2">
        <f t="shared" si="3"/>
        <v>0</v>
      </c>
      <c r="G35" s="2">
        <f t="shared" si="4"/>
        <v>0</v>
      </c>
      <c r="H35" s="2">
        <f t="shared" si="5"/>
        <v>0</v>
      </c>
      <c r="I35" s="2">
        <f t="shared" si="6"/>
        <v>0</v>
      </c>
      <c r="J35" s="2">
        <f t="shared" si="7"/>
        <v>0</v>
      </c>
      <c r="K35" s="2">
        <f t="shared" si="8"/>
        <v>0</v>
      </c>
      <c r="L35" s="2">
        <f t="shared" si="9"/>
        <v>0</v>
      </c>
      <c r="M35" s="2">
        <f t="shared" si="10"/>
        <v>0</v>
      </c>
      <c r="N35" s="2">
        <f t="shared" si="11"/>
        <v>0</v>
      </c>
      <c r="O35" s="2">
        <f t="shared" si="12"/>
        <v>0</v>
      </c>
      <c r="P35" s="2">
        <f t="shared" si="13"/>
        <v>0</v>
      </c>
      <c r="Q35" s="2">
        <f t="shared" si="14"/>
        <v>0</v>
      </c>
      <c r="R35" s="2">
        <f t="shared" si="15"/>
        <v>0</v>
      </c>
      <c r="S35" s="2">
        <f t="shared" si="16"/>
        <v>0</v>
      </c>
      <c r="T35" s="2">
        <f t="shared" si="17"/>
        <v>0</v>
      </c>
      <c r="U35" s="2">
        <f t="shared" si="18"/>
        <v>0</v>
      </c>
      <c r="V35" s="2">
        <f t="shared" si="19"/>
        <v>0</v>
      </c>
      <c r="W35" s="2">
        <f t="shared" si="20"/>
        <v>0</v>
      </c>
      <c r="X35" s="2">
        <f t="shared" si="21"/>
        <v>0</v>
      </c>
      <c r="Y35" s="2">
        <f t="shared" si="22"/>
        <v>0</v>
      </c>
      <c r="Z35" s="2">
        <f t="shared" si="23"/>
        <v>0</v>
      </c>
      <c r="AA35" s="2">
        <f t="shared" si="24"/>
        <v>0</v>
      </c>
      <c r="AB35" s="2">
        <f t="shared" si="25"/>
        <v>0</v>
      </c>
      <c r="AC35" s="2">
        <f t="shared" si="26"/>
        <v>0</v>
      </c>
      <c r="AD35" s="2">
        <f t="shared" si="27"/>
        <v>0</v>
      </c>
      <c r="AE35" s="2">
        <f t="shared" si="28"/>
        <v>0</v>
      </c>
      <c r="AF35" s="25">
        <f t="shared" si="29"/>
        <v>0</v>
      </c>
      <c r="BW35" s="12">
        <f ca="1" t="shared" si="31"/>
        <v>0.9150368298844564</v>
      </c>
      <c r="BX35" s="12">
        <f ca="1" t="shared" si="31"/>
        <v>0.7880332952467812</v>
      </c>
      <c r="BY35" s="12">
        <f ca="1" t="shared" si="31"/>
        <v>0.48631961863845063</v>
      </c>
      <c r="BZ35" s="12">
        <f ca="1" t="shared" si="31"/>
        <v>0.3563016482236838</v>
      </c>
      <c r="CA35" s="12">
        <f ca="1" t="shared" si="31"/>
        <v>0.44981420479879675</v>
      </c>
      <c r="CB35" s="12">
        <f ca="1" t="shared" si="31"/>
        <v>0.8366323289828443</v>
      </c>
      <c r="CC35" s="12">
        <f ca="1" t="shared" si="31"/>
        <v>0.7774299405142839</v>
      </c>
      <c r="CD35" s="12">
        <f ca="1" t="shared" si="31"/>
        <v>0.3507727907825231</v>
      </c>
      <c r="CE35" s="12">
        <f ca="1" t="shared" si="31"/>
        <v>0.15090527515939312</v>
      </c>
      <c r="CF35" s="12">
        <f ca="1" t="shared" si="31"/>
        <v>0.25203434039978445</v>
      </c>
      <c r="CG35" s="12">
        <f ca="1" t="shared" si="30"/>
        <v>0.44058406628309466</v>
      </c>
      <c r="CH35" s="12">
        <f ca="1" t="shared" si="30"/>
        <v>0.18744196627260923</v>
      </c>
      <c r="CI35" s="12">
        <f ca="1" t="shared" si="30"/>
        <v>0.078877763295232</v>
      </c>
      <c r="CJ35" s="12">
        <f ca="1" t="shared" si="30"/>
        <v>0.8698403224734244</v>
      </c>
      <c r="CK35" s="12">
        <f ca="1" t="shared" si="30"/>
        <v>0.9131340115005839</v>
      </c>
      <c r="CL35" s="12">
        <f ca="1" t="shared" si="30"/>
        <v>0.10045394723478474</v>
      </c>
      <c r="CM35" s="12">
        <f ca="1" t="shared" si="30"/>
        <v>0.7695427928208833</v>
      </c>
      <c r="CN35" s="12">
        <f ca="1" t="shared" si="30"/>
        <v>0.8910952938952503</v>
      </c>
      <c r="CO35" s="12">
        <f ca="1" t="shared" si="30"/>
        <v>0.6582083452534793</v>
      </c>
      <c r="CP35" s="12">
        <f ca="1" t="shared" si="30"/>
        <v>0.4754857344198671</v>
      </c>
      <c r="CQ35" s="12">
        <f ca="1" t="shared" si="30"/>
        <v>0.9567247375145804</v>
      </c>
      <c r="CR35" s="12">
        <f ca="1" t="shared" si="30"/>
        <v>0.20497413069435932</v>
      </c>
      <c r="CS35" s="12">
        <f ca="1" t="shared" si="30"/>
        <v>0.2622645493029252</v>
      </c>
      <c r="CT35" s="12">
        <f ca="1" t="shared" si="30"/>
        <v>0.9114657040283736</v>
      </c>
      <c r="CU35" s="12">
        <f ca="1" t="shared" si="30"/>
        <v>0.71600626265682</v>
      </c>
      <c r="CV35" s="12">
        <f ca="1" t="shared" si="30"/>
        <v>0.10883255262913849</v>
      </c>
      <c r="CW35" s="12">
        <f ca="1" t="shared" si="30"/>
        <v>0.05582637076911401</v>
      </c>
      <c r="CX35" s="12">
        <f ca="1" t="shared" si="30"/>
        <v>0.48211432346867994</v>
      </c>
      <c r="CY35" s="12">
        <f ca="1" t="shared" si="30"/>
        <v>0.05609778590568526</v>
      </c>
      <c r="CZ35" s="12">
        <f ca="1" t="shared" si="30"/>
        <v>0.14768237973493975</v>
      </c>
    </row>
    <row r="36" spans="3:104" ht="6" customHeight="1">
      <c r="C36" s="2">
        <f t="shared" si="0"/>
        <v>0</v>
      </c>
      <c r="D36" s="2">
        <f t="shared" si="1"/>
        <v>0</v>
      </c>
      <c r="E36" s="2">
        <f t="shared" si="2"/>
        <v>0</v>
      </c>
      <c r="F36" s="2">
        <f t="shared" si="3"/>
        <v>0</v>
      </c>
      <c r="G36" s="2">
        <f t="shared" si="4"/>
        <v>0</v>
      </c>
      <c r="H36" s="2">
        <f t="shared" si="5"/>
        <v>1</v>
      </c>
      <c r="I36" s="2">
        <f t="shared" si="6"/>
        <v>0</v>
      </c>
      <c r="J36" s="2">
        <f t="shared" si="7"/>
        <v>0</v>
      </c>
      <c r="K36" s="2">
        <f t="shared" si="8"/>
        <v>0</v>
      </c>
      <c r="L36" s="2">
        <f t="shared" si="9"/>
        <v>0</v>
      </c>
      <c r="M36" s="2">
        <f t="shared" si="10"/>
        <v>0</v>
      </c>
      <c r="N36" s="2">
        <f t="shared" si="11"/>
        <v>0</v>
      </c>
      <c r="O36" s="2">
        <f t="shared" si="12"/>
        <v>0</v>
      </c>
      <c r="P36" s="2">
        <f t="shared" si="13"/>
        <v>0</v>
      </c>
      <c r="Q36" s="2">
        <f t="shared" si="14"/>
        <v>0</v>
      </c>
      <c r="R36" s="2">
        <f t="shared" si="15"/>
        <v>0</v>
      </c>
      <c r="S36" s="2">
        <f t="shared" si="16"/>
        <v>0</v>
      </c>
      <c r="T36" s="2">
        <f t="shared" si="17"/>
        <v>0</v>
      </c>
      <c r="U36" s="2">
        <f t="shared" si="18"/>
        <v>0</v>
      </c>
      <c r="V36" s="2">
        <f t="shared" si="19"/>
        <v>0</v>
      </c>
      <c r="W36" s="2">
        <f t="shared" si="20"/>
        <v>0</v>
      </c>
      <c r="X36" s="2">
        <f t="shared" si="21"/>
        <v>0</v>
      </c>
      <c r="Y36" s="2">
        <f t="shared" si="22"/>
        <v>0</v>
      </c>
      <c r="Z36" s="2">
        <f t="shared" si="23"/>
        <v>0</v>
      </c>
      <c r="AA36" s="2">
        <f t="shared" si="24"/>
        <v>0</v>
      </c>
      <c r="AB36" s="2">
        <f t="shared" si="25"/>
        <v>0</v>
      </c>
      <c r="AC36" s="2">
        <f t="shared" si="26"/>
        <v>0</v>
      </c>
      <c r="AD36" s="2">
        <f t="shared" si="27"/>
        <v>0</v>
      </c>
      <c r="AE36" s="2">
        <f t="shared" si="28"/>
        <v>1</v>
      </c>
      <c r="AF36" s="25">
        <f t="shared" si="29"/>
        <v>0</v>
      </c>
      <c r="BW36" s="12">
        <f ca="1" t="shared" si="31"/>
        <v>0.5999783768432894</v>
      </c>
      <c r="BX36" s="12">
        <f ca="1" t="shared" si="31"/>
        <v>0.5989659779448306</v>
      </c>
      <c r="BY36" s="12">
        <f ca="1" t="shared" si="31"/>
        <v>0.6561963961817243</v>
      </c>
      <c r="BZ36" s="12">
        <f ca="1" t="shared" si="31"/>
        <v>0.7161339007145209</v>
      </c>
      <c r="CA36" s="12">
        <f ca="1" t="shared" si="31"/>
        <v>0.36236591730953105</v>
      </c>
      <c r="CB36" s="12">
        <f ca="1" t="shared" si="31"/>
        <v>0.007000896904435061</v>
      </c>
      <c r="CC36" s="12">
        <f ca="1" t="shared" si="31"/>
        <v>0.9671354984567349</v>
      </c>
      <c r="CD36" s="12">
        <f ca="1" t="shared" si="31"/>
        <v>0.4490573435930054</v>
      </c>
      <c r="CE36" s="12">
        <f ca="1" t="shared" si="31"/>
        <v>0.40349842690623205</v>
      </c>
      <c r="CF36" s="12">
        <f ca="1" t="shared" si="31"/>
        <v>0.9693776461050121</v>
      </c>
      <c r="CG36" s="12">
        <f ca="1" t="shared" si="30"/>
        <v>0.46918939732375353</v>
      </c>
      <c r="CH36" s="12">
        <f ca="1" t="shared" si="30"/>
        <v>0.1203981165834378</v>
      </c>
      <c r="CI36" s="12">
        <f ca="1" t="shared" si="30"/>
        <v>0.6412299659426097</v>
      </c>
      <c r="CJ36" s="12">
        <f ca="1" t="shared" si="30"/>
        <v>0.7308225223701124</v>
      </c>
      <c r="CK36" s="12">
        <f ca="1" t="shared" si="30"/>
        <v>0.6193191968734837</v>
      </c>
      <c r="CL36" s="12">
        <f ca="1" t="shared" si="30"/>
        <v>0.5451594944833245</v>
      </c>
      <c r="CM36" s="12">
        <f ca="1" t="shared" si="30"/>
        <v>0.22272232072950437</v>
      </c>
      <c r="CN36" s="12">
        <f ca="1" t="shared" si="30"/>
        <v>0.5672388844624667</v>
      </c>
      <c r="CO36" s="12">
        <f ca="1" t="shared" si="30"/>
        <v>0.06441130588575827</v>
      </c>
      <c r="CP36" s="12">
        <f ca="1" t="shared" si="30"/>
        <v>0.7947621040320121</v>
      </c>
      <c r="CQ36" s="12">
        <f ca="1" t="shared" si="30"/>
        <v>0.5699506983906808</v>
      </c>
      <c r="CR36" s="12">
        <f ca="1" t="shared" si="30"/>
        <v>0.6971358948761255</v>
      </c>
      <c r="CS36" s="12">
        <f ca="1" t="shared" si="30"/>
        <v>0.782950578428375</v>
      </c>
      <c r="CT36" s="12">
        <f ca="1" t="shared" si="30"/>
        <v>0.5689577450709757</v>
      </c>
      <c r="CU36" s="12">
        <f ca="1" t="shared" si="30"/>
        <v>0.9453413420527426</v>
      </c>
      <c r="CV36" s="12">
        <f ca="1" t="shared" si="30"/>
        <v>0.40864729998469596</v>
      </c>
      <c r="CW36" s="12">
        <f ca="1" t="shared" si="30"/>
        <v>0.5364601496989769</v>
      </c>
      <c r="CX36" s="12">
        <f ca="1" t="shared" si="30"/>
        <v>0.7864571936524207</v>
      </c>
      <c r="CY36" s="12">
        <f ca="1" t="shared" si="30"/>
        <v>0.007425860423963648</v>
      </c>
      <c r="CZ36" s="12">
        <f ca="1" t="shared" si="30"/>
        <v>0.1407022237469901</v>
      </c>
    </row>
    <row r="37" spans="3:104" ht="6" customHeight="1">
      <c r="C37" s="2">
        <f t="shared" si="0"/>
        <v>0</v>
      </c>
      <c r="D37" s="2">
        <f t="shared" si="1"/>
        <v>0</v>
      </c>
      <c r="E37" s="2">
        <f t="shared" si="2"/>
        <v>0</v>
      </c>
      <c r="F37" s="2">
        <f t="shared" si="3"/>
        <v>0</v>
      </c>
      <c r="G37" s="2">
        <f t="shared" si="4"/>
        <v>0</v>
      </c>
      <c r="H37" s="2">
        <f t="shared" si="5"/>
        <v>0</v>
      </c>
      <c r="I37" s="2">
        <f t="shared" si="6"/>
        <v>0</v>
      </c>
      <c r="J37" s="2">
        <f t="shared" si="7"/>
        <v>0</v>
      </c>
      <c r="K37" s="2">
        <f t="shared" si="8"/>
        <v>0</v>
      </c>
      <c r="L37" s="2">
        <f t="shared" si="9"/>
        <v>0</v>
      </c>
      <c r="M37" s="2">
        <f t="shared" si="10"/>
        <v>0</v>
      </c>
      <c r="N37" s="2">
        <f t="shared" si="11"/>
        <v>0</v>
      </c>
      <c r="O37" s="2">
        <f t="shared" si="12"/>
        <v>0</v>
      </c>
      <c r="P37" s="2">
        <f t="shared" si="13"/>
        <v>0</v>
      </c>
      <c r="Q37" s="2">
        <f t="shared" si="14"/>
        <v>1</v>
      </c>
      <c r="R37" s="2">
        <f t="shared" si="15"/>
        <v>0</v>
      </c>
      <c r="S37" s="2">
        <f t="shared" si="16"/>
        <v>0</v>
      </c>
      <c r="T37" s="2">
        <f t="shared" si="17"/>
        <v>0</v>
      </c>
      <c r="U37" s="2">
        <f t="shared" si="18"/>
        <v>0</v>
      </c>
      <c r="V37" s="2">
        <f t="shared" si="19"/>
        <v>0</v>
      </c>
      <c r="W37" s="2">
        <f t="shared" si="20"/>
        <v>0</v>
      </c>
      <c r="X37" s="2">
        <f t="shared" si="21"/>
        <v>0</v>
      </c>
      <c r="Y37" s="2">
        <f t="shared" si="22"/>
        <v>0</v>
      </c>
      <c r="Z37" s="2">
        <f t="shared" si="23"/>
        <v>0</v>
      </c>
      <c r="AA37" s="2">
        <f t="shared" si="24"/>
        <v>1</v>
      </c>
      <c r="AB37" s="2">
        <f t="shared" si="25"/>
        <v>0</v>
      </c>
      <c r="AC37" s="2">
        <f t="shared" si="26"/>
        <v>0</v>
      </c>
      <c r="AD37" s="2">
        <f t="shared" si="27"/>
        <v>0</v>
      </c>
      <c r="AE37" s="2">
        <f t="shared" si="28"/>
        <v>0</v>
      </c>
      <c r="AF37" s="25">
        <f t="shared" si="29"/>
        <v>0</v>
      </c>
      <c r="BW37" s="12">
        <f ca="1" t="shared" si="31"/>
        <v>0.047866419189733334</v>
      </c>
      <c r="BX37" s="12">
        <f ca="1" t="shared" si="31"/>
        <v>0.3074298623710687</v>
      </c>
      <c r="BY37" s="12">
        <f ca="1" t="shared" si="31"/>
        <v>0.4800053462654472</v>
      </c>
      <c r="BZ37" s="12">
        <f ca="1" t="shared" si="31"/>
        <v>0.34383267295713926</v>
      </c>
      <c r="CA37" s="12">
        <f ca="1" t="shared" si="31"/>
        <v>0.992008112064698</v>
      </c>
      <c r="CB37" s="12">
        <f ca="1" t="shared" si="31"/>
        <v>0.7229955873987306</v>
      </c>
      <c r="CC37" s="12">
        <f ca="1" t="shared" si="31"/>
        <v>0.7509908429332146</v>
      </c>
      <c r="CD37" s="12">
        <f ca="1" t="shared" si="31"/>
        <v>0.6923954471006697</v>
      </c>
      <c r="CE37" s="12">
        <f ca="1" t="shared" si="31"/>
        <v>0.22701297567704515</v>
      </c>
      <c r="CF37" s="12">
        <f ca="1" t="shared" si="31"/>
        <v>0.7057611242603976</v>
      </c>
      <c r="CG37" s="12">
        <f ca="1" t="shared" si="30"/>
        <v>0.49132836136492575</v>
      </c>
      <c r="CH37" s="12">
        <f ca="1" t="shared" si="30"/>
        <v>0.5471639649357662</v>
      </c>
      <c r="CI37" s="12">
        <f ca="1" t="shared" si="30"/>
        <v>0.9086266341602913</v>
      </c>
      <c r="CJ37" s="12">
        <f ca="1" t="shared" si="30"/>
        <v>0.8335010882210963</v>
      </c>
      <c r="CK37" s="12">
        <f ca="1" t="shared" si="30"/>
        <v>0.025514419386305498</v>
      </c>
      <c r="CL37" s="12">
        <f ca="1" t="shared" si="30"/>
        <v>0.7884397929062958</v>
      </c>
      <c r="CM37" s="12">
        <f ca="1" t="shared" si="30"/>
        <v>0.4785331327314868</v>
      </c>
      <c r="CN37" s="12">
        <f ca="1" t="shared" si="30"/>
        <v>0.8852235559317423</v>
      </c>
      <c r="CO37" s="12">
        <f ca="1" t="shared" si="30"/>
        <v>0.9918698056410271</v>
      </c>
      <c r="CP37" s="12">
        <f ca="1" t="shared" si="30"/>
        <v>0.364688200527282</v>
      </c>
      <c r="CQ37" s="12">
        <f ca="1" t="shared" si="30"/>
        <v>0.8141443784366571</v>
      </c>
      <c r="CR37" s="12">
        <f ca="1" t="shared" si="30"/>
        <v>0.9232676264093911</v>
      </c>
      <c r="CS37" s="12">
        <f ca="1" t="shared" si="30"/>
        <v>0.6226859666298408</v>
      </c>
      <c r="CT37" s="12">
        <f ca="1" t="shared" si="30"/>
        <v>0.6102052716662048</v>
      </c>
      <c r="CU37" s="12">
        <f ca="1" t="shared" si="30"/>
        <v>0.03730003379686497</v>
      </c>
      <c r="CV37" s="12">
        <f ca="1" t="shared" si="30"/>
        <v>0.534958919010901</v>
      </c>
      <c r="CW37" s="12">
        <f ca="1" t="shared" si="30"/>
        <v>0.042870606058519556</v>
      </c>
      <c r="CX37" s="12">
        <f ca="1" t="shared" si="30"/>
        <v>0.24354910072055808</v>
      </c>
      <c r="CY37" s="12">
        <f ca="1" t="shared" si="30"/>
        <v>0.10704517660086466</v>
      </c>
      <c r="CZ37" s="12">
        <f ca="1" t="shared" si="30"/>
        <v>0.5020063970917814</v>
      </c>
    </row>
    <row r="38" spans="3:104" ht="6" customHeight="1">
      <c r="C38" s="2">
        <f t="shared" si="0"/>
        <v>0</v>
      </c>
      <c r="D38" s="2">
        <f t="shared" si="1"/>
        <v>0</v>
      </c>
      <c r="E38" s="2">
        <f t="shared" si="2"/>
        <v>0</v>
      </c>
      <c r="F38" s="2">
        <f t="shared" si="3"/>
        <v>0</v>
      </c>
      <c r="G38" s="2">
        <f t="shared" si="4"/>
        <v>0</v>
      </c>
      <c r="H38" s="2">
        <f t="shared" si="5"/>
        <v>0</v>
      </c>
      <c r="I38" s="2">
        <f t="shared" si="6"/>
        <v>0</v>
      </c>
      <c r="J38" s="2">
        <f t="shared" si="7"/>
        <v>0</v>
      </c>
      <c r="K38" s="2">
        <f t="shared" si="8"/>
        <v>0</v>
      </c>
      <c r="L38" s="2">
        <f t="shared" si="9"/>
        <v>0</v>
      </c>
      <c r="M38" s="2">
        <f t="shared" si="10"/>
        <v>0</v>
      </c>
      <c r="N38" s="2">
        <f t="shared" si="11"/>
        <v>0</v>
      </c>
      <c r="O38" s="2">
        <f t="shared" si="12"/>
        <v>0</v>
      </c>
      <c r="P38" s="2">
        <f t="shared" si="13"/>
        <v>0</v>
      </c>
      <c r="Q38" s="2">
        <f t="shared" si="14"/>
        <v>0</v>
      </c>
      <c r="R38" s="2">
        <f t="shared" si="15"/>
        <v>0</v>
      </c>
      <c r="S38" s="2">
        <f t="shared" si="16"/>
        <v>0</v>
      </c>
      <c r="T38" s="2">
        <f t="shared" si="17"/>
        <v>0</v>
      </c>
      <c r="U38" s="2">
        <f t="shared" si="18"/>
        <v>0</v>
      </c>
      <c r="V38" s="2">
        <f t="shared" si="19"/>
        <v>0</v>
      </c>
      <c r="W38" s="2">
        <f t="shared" si="20"/>
        <v>0</v>
      </c>
      <c r="X38" s="2">
        <f t="shared" si="21"/>
        <v>0</v>
      </c>
      <c r="Y38" s="2">
        <f t="shared" si="22"/>
        <v>0</v>
      </c>
      <c r="Z38" s="2">
        <f t="shared" si="23"/>
        <v>0</v>
      </c>
      <c r="AA38" s="2">
        <f t="shared" si="24"/>
        <v>0</v>
      </c>
      <c r="AB38" s="2">
        <f t="shared" si="25"/>
        <v>1</v>
      </c>
      <c r="AC38" s="2">
        <f t="shared" si="26"/>
        <v>0</v>
      </c>
      <c r="AD38" s="2">
        <f t="shared" si="27"/>
        <v>0</v>
      </c>
      <c r="AE38" s="2">
        <f t="shared" si="28"/>
        <v>0</v>
      </c>
      <c r="AF38" s="25">
        <f t="shared" si="29"/>
        <v>0</v>
      </c>
      <c r="BW38" s="12">
        <f ca="1" t="shared" si="31"/>
        <v>0.41615283838521666</v>
      </c>
      <c r="BX38" s="12">
        <f ca="1" t="shared" si="31"/>
        <v>0.24835278121283033</v>
      </c>
      <c r="BY38" s="12">
        <f ca="1" t="shared" si="31"/>
        <v>0.2839912912066844</v>
      </c>
      <c r="BZ38" s="12">
        <f ca="1" t="shared" si="31"/>
        <v>0.28979794084775157</v>
      </c>
      <c r="CA38" s="12">
        <f ca="1" t="shared" si="31"/>
        <v>0.3169040657681421</v>
      </c>
      <c r="CB38" s="12">
        <f ca="1" t="shared" si="31"/>
        <v>0.5261569089237412</v>
      </c>
      <c r="CC38" s="12">
        <f ca="1" t="shared" si="31"/>
        <v>0.5983295400626085</v>
      </c>
      <c r="CD38" s="12">
        <f ca="1" t="shared" si="31"/>
        <v>0.4057399548782996</v>
      </c>
      <c r="CE38" s="12">
        <f ca="1" t="shared" si="31"/>
        <v>0.9834238597805041</v>
      </c>
      <c r="CF38" s="12">
        <f ca="1" t="shared" si="31"/>
        <v>0.41705390433038847</v>
      </c>
      <c r="CG38" s="12">
        <f ca="1" t="shared" si="30"/>
        <v>0.09772142874516021</v>
      </c>
      <c r="CH38" s="12">
        <f ca="1" t="shared" si="30"/>
        <v>0.9334787062184262</v>
      </c>
      <c r="CI38" s="12">
        <f ca="1" t="shared" si="30"/>
        <v>0.9057007711638372</v>
      </c>
      <c r="CJ38" s="12">
        <f ca="1" t="shared" si="30"/>
        <v>0.09860060004496063</v>
      </c>
      <c r="CK38" s="12">
        <f ca="1" t="shared" si="30"/>
        <v>0.5678200415583377</v>
      </c>
      <c r="CL38" s="12">
        <f ca="1" t="shared" si="30"/>
        <v>0.7719551444340746</v>
      </c>
      <c r="CM38" s="12">
        <f ca="1" t="shared" si="30"/>
        <v>0.5828004870471091</v>
      </c>
      <c r="CN38" s="12">
        <f ca="1" t="shared" si="30"/>
        <v>0.8949102896582017</v>
      </c>
      <c r="CO38" s="12">
        <f ca="1" t="shared" si="30"/>
        <v>0.12528173319929614</v>
      </c>
      <c r="CP38" s="12">
        <f ca="1" t="shared" si="30"/>
        <v>0.6032287502874045</v>
      </c>
      <c r="CQ38" s="12">
        <f ca="1" t="shared" si="30"/>
        <v>0.5208835725998382</v>
      </c>
      <c r="CR38" s="12">
        <f ca="1" t="shared" si="30"/>
        <v>0.808893503010923</v>
      </c>
      <c r="CS38" s="12">
        <f ca="1" t="shared" si="30"/>
        <v>0.3544200702747675</v>
      </c>
      <c r="CT38" s="12">
        <f ca="1" t="shared" si="30"/>
        <v>0.9708371684917945</v>
      </c>
      <c r="CU38" s="12">
        <f ca="1" t="shared" si="30"/>
        <v>0.8031587579134563</v>
      </c>
      <c r="CV38" s="12">
        <f ca="1" t="shared" si="30"/>
        <v>0.03348846805389005</v>
      </c>
      <c r="CW38" s="12">
        <f ca="1" t="shared" si="30"/>
        <v>0.10157175725420603</v>
      </c>
      <c r="CX38" s="12">
        <f ca="1" t="shared" si="30"/>
        <v>0.7475549935574192</v>
      </c>
      <c r="CY38" s="12">
        <f ca="1" t="shared" si="30"/>
        <v>0.9489187274136421</v>
      </c>
      <c r="CZ38" s="12">
        <f ca="1" t="shared" si="30"/>
        <v>0.5421489293794366</v>
      </c>
    </row>
    <row r="39" spans="3:104" ht="6" customHeight="1">
      <c r="C39" s="2">
        <f t="shared" si="0"/>
        <v>0</v>
      </c>
      <c r="D39" s="2">
        <f t="shared" si="1"/>
        <v>0</v>
      </c>
      <c r="E39" s="2">
        <f t="shared" si="2"/>
        <v>0</v>
      </c>
      <c r="F39" s="2">
        <f t="shared" si="3"/>
        <v>0</v>
      </c>
      <c r="G39" s="2">
        <f t="shared" si="4"/>
        <v>0</v>
      </c>
      <c r="H39" s="2">
        <f t="shared" si="5"/>
        <v>0</v>
      </c>
      <c r="I39" s="2">
        <f t="shared" si="6"/>
        <v>0</v>
      </c>
      <c r="J39" s="2">
        <f t="shared" si="7"/>
        <v>0</v>
      </c>
      <c r="K39" s="2">
        <f t="shared" si="8"/>
        <v>0</v>
      </c>
      <c r="L39" s="2">
        <f t="shared" si="9"/>
        <v>0</v>
      </c>
      <c r="M39" s="2">
        <f t="shared" si="10"/>
        <v>0</v>
      </c>
      <c r="N39" s="2">
        <f t="shared" si="11"/>
        <v>0</v>
      </c>
      <c r="O39" s="2">
        <f t="shared" si="12"/>
        <v>0</v>
      </c>
      <c r="P39" s="2">
        <f t="shared" si="13"/>
        <v>0</v>
      </c>
      <c r="Q39" s="2">
        <f t="shared" si="14"/>
        <v>0</v>
      </c>
      <c r="R39" s="2">
        <f t="shared" si="15"/>
        <v>0</v>
      </c>
      <c r="S39" s="2">
        <f t="shared" si="16"/>
        <v>0</v>
      </c>
      <c r="T39" s="2">
        <f t="shared" si="17"/>
        <v>0</v>
      </c>
      <c r="U39" s="2">
        <f t="shared" si="18"/>
        <v>0</v>
      </c>
      <c r="V39" s="2">
        <f t="shared" si="19"/>
        <v>0</v>
      </c>
      <c r="W39" s="2">
        <f t="shared" si="20"/>
        <v>0</v>
      </c>
      <c r="X39" s="2">
        <f t="shared" si="21"/>
        <v>0</v>
      </c>
      <c r="Y39" s="2">
        <f t="shared" si="22"/>
        <v>0</v>
      </c>
      <c r="Z39" s="2">
        <f t="shared" si="23"/>
        <v>0</v>
      </c>
      <c r="AA39" s="2">
        <f t="shared" si="24"/>
        <v>0</v>
      </c>
      <c r="AB39" s="2">
        <f t="shared" si="25"/>
        <v>0</v>
      </c>
      <c r="AC39" s="2">
        <f t="shared" si="26"/>
        <v>0</v>
      </c>
      <c r="AD39" s="2">
        <f t="shared" si="27"/>
        <v>0</v>
      </c>
      <c r="AE39" s="2">
        <f t="shared" si="28"/>
        <v>0</v>
      </c>
      <c r="AF39" s="25">
        <f t="shared" si="29"/>
        <v>0</v>
      </c>
      <c r="BW39" s="12">
        <f ca="1" t="shared" si="31"/>
        <v>0.6559624354467983</v>
      </c>
      <c r="BX39" s="12">
        <f ca="1" t="shared" si="31"/>
        <v>0.4184055230064079</v>
      </c>
      <c r="BY39" s="12">
        <f ca="1" t="shared" si="31"/>
        <v>0.3719684459317465</v>
      </c>
      <c r="BZ39" s="12">
        <f ca="1" t="shared" si="31"/>
        <v>0.3134344956823194</v>
      </c>
      <c r="CA39" s="12">
        <f ca="1" t="shared" si="31"/>
        <v>0.45150909605885525</v>
      </c>
      <c r="CB39" s="12">
        <f ca="1" t="shared" si="31"/>
        <v>0.48215939401743624</v>
      </c>
      <c r="CC39" s="12">
        <f ca="1" t="shared" si="31"/>
        <v>0.49873564524129366</v>
      </c>
      <c r="CD39" s="12">
        <f ca="1" t="shared" si="31"/>
        <v>0.2940989147450046</v>
      </c>
      <c r="CE39" s="12">
        <f ca="1" t="shared" si="31"/>
        <v>0.5567687106902024</v>
      </c>
      <c r="CF39" s="12">
        <f ca="1" t="shared" si="31"/>
        <v>0.2368346884777237</v>
      </c>
      <c r="CG39" s="12">
        <f ca="1" t="shared" si="30"/>
        <v>0.1648025397245496</v>
      </c>
      <c r="CH39" s="12">
        <f ca="1" t="shared" si="30"/>
        <v>0.7370696348017458</v>
      </c>
      <c r="CI39" s="12">
        <f ca="1" t="shared" si="30"/>
        <v>0.9722103879455992</v>
      </c>
      <c r="CJ39" s="12">
        <f ca="1" t="shared" si="30"/>
        <v>0.2895470137299325</v>
      </c>
      <c r="CK39" s="12">
        <f ca="1" t="shared" si="30"/>
        <v>0.852548841667309</v>
      </c>
      <c r="CL39" s="12">
        <f ca="1" t="shared" si="30"/>
        <v>0.09350101464211136</v>
      </c>
      <c r="CM39" s="12">
        <f ca="1" t="shared" si="30"/>
        <v>0.4847918001756419</v>
      </c>
      <c r="CN39" s="12">
        <f ca="1" t="shared" si="30"/>
        <v>0.3515965249789512</v>
      </c>
      <c r="CO39" s="12">
        <f ca="1" t="shared" si="30"/>
        <v>0.24079881827992433</v>
      </c>
      <c r="CP39" s="12">
        <f ca="1" t="shared" si="30"/>
        <v>0.0965213271368599</v>
      </c>
      <c r="CQ39" s="12">
        <f ca="1" t="shared" si="30"/>
        <v>0.14728081110110142</v>
      </c>
      <c r="CR39" s="12">
        <f ca="1" t="shared" si="30"/>
        <v>0.6561728239170115</v>
      </c>
      <c r="CS39" s="12">
        <f ca="1" t="shared" si="30"/>
        <v>0.4846306889697738</v>
      </c>
      <c r="CT39" s="12">
        <f ca="1" t="shared" si="30"/>
        <v>0.7693233721484205</v>
      </c>
      <c r="CU39" s="12">
        <f ca="1" t="shared" si="30"/>
        <v>0.7361648696377641</v>
      </c>
      <c r="CV39" s="12">
        <f ca="1" t="shared" si="30"/>
        <v>0.0865117124808652</v>
      </c>
      <c r="CW39" s="12">
        <f ca="1" t="shared" si="30"/>
        <v>0.8428552745771232</v>
      </c>
      <c r="CX39" s="12">
        <f ca="1" t="shared" si="30"/>
        <v>0.8929786219266544</v>
      </c>
      <c r="CY39" s="12">
        <f ca="1" t="shared" si="30"/>
        <v>0.1543729416733317</v>
      </c>
      <c r="CZ39" s="12">
        <f ca="1" t="shared" si="30"/>
        <v>0.3079871737907187</v>
      </c>
    </row>
    <row r="40" spans="3:104" ht="6" customHeight="1">
      <c r="C40" s="2">
        <f t="shared" si="0"/>
        <v>0</v>
      </c>
      <c r="D40" s="2">
        <f t="shared" si="1"/>
        <v>0</v>
      </c>
      <c r="E40" s="2">
        <f t="shared" si="2"/>
        <v>0</v>
      </c>
      <c r="F40" s="2">
        <f t="shared" si="3"/>
        <v>0</v>
      </c>
      <c r="G40" s="2">
        <f t="shared" si="4"/>
        <v>0</v>
      </c>
      <c r="H40" s="2">
        <f t="shared" si="5"/>
        <v>0</v>
      </c>
      <c r="I40" s="2">
        <f t="shared" si="6"/>
        <v>0</v>
      </c>
      <c r="J40" s="2">
        <f t="shared" si="7"/>
        <v>0</v>
      </c>
      <c r="K40" s="2">
        <f t="shared" si="8"/>
        <v>0</v>
      </c>
      <c r="L40" s="2">
        <f t="shared" si="9"/>
        <v>0</v>
      </c>
      <c r="M40" s="2">
        <f t="shared" si="10"/>
        <v>0</v>
      </c>
      <c r="N40" s="2">
        <f t="shared" si="11"/>
        <v>0</v>
      </c>
      <c r="O40" s="2">
        <f t="shared" si="12"/>
        <v>1</v>
      </c>
      <c r="P40" s="2">
        <f t="shared" si="13"/>
        <v>0</v>
      </c>
      <c r="Q40" s="2">
        <f t="shared" si="14"/>
        <v>0</v>
      </c>
      <c r="R40" s="2">
        <f t="shared" si="15"/>
        <v>0</v>
      </c>
      <c r="S40" s="2">
        <f t="shared" si="16"/>
        <v>0</v>
      </c>
      <c r="T40" s="2">
        <f t="shared" si="17"/>
        <v>0</v>
      </c>
      <c r="U40" s="2">
        <f t="shared" si="18"/>
        <v>0</v>
      </c>
      <c r="V40" s="2">
        <f t="shared" si="19"/>
        <v>1</v>
      </c>
      <c r="W40" s="2">
        <f t="shared" si="20"/>
        <v>0</v>
      </c>
      <c r="X40" s="2">
        <f t="shared" si="21"/>
        <v>0</v>
      </c>
      <c r="Y40" s="2">
        <f t="shared" si="22"/>
        <v>0</v>
      </c>
      <c r="Z40" s="2">
        <f t="shared" si="23"/>
        <v>0</v>
      </c>
      <c r="AA40" s="2">
        <f t="shared" si="24"/>
        <v>0</v>
      </c>
      <c r="AB40" s="2">
        <f t="shared" si="25"/>
        <v>0</v>
      </c>
      <c r="AC40" s="2">
        <f t="shared" si="26"/>
        <v>0</v>
      </c>
      <c r="AD40" s="2">
        <f t="shared" si="27"/>
        <v>0</v>
      </c>
      <c r="AE40" s="2">
        <f t="shared" si="28"/>
        <v>0</v>
      </c>
      <c r="AF40" s="25">
        <f t="shared" si="29"/>
        <v>0</v>
      </c>
      <c r="BW40" s="12">
        <f ca="1" t="shared" si="31"/>
        <v>0.9533607986485069</v>
      </c>
      <c r="BX40" s="12">
        <f ca="1" t="shared" si="31"/>
        <v>0.1677305269859568</v>
      </c>
      <c r="BY40" s="12">
        <f ca="1" t="shared" si="31"/>
        <v>0.49283252908180253</v>
      </c>
      <c r="BZ40" s="12">
        <f ca="1" t="shared" si="31"/>
        <v>0.31959511238263083</v>
      </c>
      <c r="CA40" s="12">
        <f ca="1" t="shared" si="31"/>
        <v>0.9549257098173858</v>
      </c>
      <c r="CB40" s="12">
        <f ca="1" t="shared" si="31"/>
        <v>0.5367231165457609</v>
      </c>
      <c r="CC40" s="12">
        <f ca="1" t="shared" si="31"/>
        <v>0.36905459591761236</v>
      </c>
      <c r="CD40" s="12">
        <f ca="1" t="shared" si="31"/>
        <v>0.6965135068709902</v>
      </c>
      <c r="CE40" s="12">
        <f ca="1" t="shared" si="31"/>
        <v>0.6704779799950371</v>
      </c>
      <c r="CF40" s="12">
        <f ca="1" t="shared" si="31"/>
        <v>0.9755685312594569</v>
      </c>
      <c r="CG40" s="12">
        <f ca="1" t="shared" si="30"/>
        <v>0.2698724991258361</v>
      </c>
      <c r="CH40" s="12">
        <f ca="1" t="shared" si="30"/>
        <v>0.6291409148364091</v>
      </c>
      <c r="CI40" s="12">
        <f ca="1" t="shared" si="30"/>
        <v>0.004251608373811777</v>
      </c>
      <c r="CJ40" s="12">
        <f ca="1" t="shared" si="30"/>
        <v>0.9663728392054634</v>
      </c>
      <c r="CK40" s="12">
        <f ca="1" t="shared" si="30"/>
        <v>0.9589808368555799</v>
      </c>
      <c r="CL40" s="12">
        <f ca="1" t="shared" si="30"/>
        <v>0.36212575865007857</v>
      </c>
      <c r="CM40" s="12">
        <f ca="1" t="shared" si="30"/>
        <v>0.6484027024216001</v>
      </c>
      <c r="CN40" s="12">
        <f ca="1" t="shared" si="30"/>
        <v>0.1742674825349857</v>
      </c>
      <c r="CO40" s="12">
        <f ca="1" t="shared" si="30"/>
        <v>0.6922729760945201</v>
      </c>
      <c r="CP40" s="12">
        <f ca="1" t="shared" si="30"/>
        <v>0.024225224281885005</v>
      </c>
      <c r="CQ40" s="12">
        <f ca="1" t="shared" si="30"/>
        <v>0.12725467239263394</v>
      </c>
      <c r="CR40" s="12">
        <f ca="1" t="shared" si="30"/>
        <v>0.9794645680579099</v>
      </c>
      <c r="CS40" s="12">
        <f ca="1" t="shared" si="30"/>
        <v>0.5328498967334667</v>
      </c>
      <c r="CT40" s="12">
        <f ca="1" t="shared" si="30"/>
        <v>0.33016281937667014</v>
      </c>
      <c r="CU40" s="12">
        <f ca="1" t="shared" si="30"/>
        <v>0.7403760982774037</v>
      </c>
      <c r="CV40" s="12">
        <f ca="1" t="shared" si="30"/>
        <v>0.4449881823816746</v>
      </c>
      <c r="CW40" s="12">
        <f ca="1" t="shared" si="30"/>
        <v>0.44026617042615523</v>
      </c>
      <c r="CX40" s="12">
        <f ca="1" t="shared" si="30"/>
        <v>0.06538675527055737</v>
      </c>
      <c r="CY40" s="12">
        <f ca="1" t="shared" si="30"/>
        <v>0.37465051214395934</v>
      </c>
      <c r="CZ40" s="12">
        <f ca="1" t="shared" si="30"/>
        <v>0.6540067658246345</v>
      </c>
    </row>
    <row r="41" spans="3:104" ht="6" customHeight="1">
      <c r="C41" s="2">
        <f t="shared" si="0"/>
        <v>0</v>
      </c>
      <c r="D41" s="2">
        <f t="shared" si="1"/>
        <v>0</v>
      </c>
      <c r="E41" s="2">
        <f t="shared" si="2"/>
        <v>0</v>
      </c>
      <c r="F41" s="2">
        <f t="shared" si="3"/>
        <v>0</v>
      </c>
      <c r="G41" s="2">
        <f t="shared" si="4"/>
        <v>0</v>
      </c>
      <c r="H41" s="2">
        <f t="shared" si="5"/>
        <v>0</v>
      </c>
      <c r="I41" s="2">
        <f t="shared" si="6"/>
        <v>0</v>
      </c>
      <c r="J41" s="2">
        <f t="shared" si="7"/>
        <v>0</v>
      </c>
      <c r="K41" s="2">
        <f t="shared" si="8"/>
        <v>0</v>
      </c>
      <c r="L41" s="2">
        <f t="shared" si="9"/>
        <v>0</v>
      </c>
      <c r="M41" s="2">
        <f t="shared" si="10"/>
        <v>0</v>
      </c>
      <c r="N41" s="2">
        <f t="shared" si="11"/>
        <v>0</v>
      </c>
      <c r="O41" s="2">
        <f t="shared" si="12"/>
        <v>0</v>
      </c>
      <c r="P41" s="2">
        <f t="shared" si="13"/>
        <v>0</v>
      </c>
      <c r="Q41" s="2">
        <f t="shared" si="14"/>
        <v>0</v>
      </c>
      <c r="R41" s="2">
        <f t="shared" si="15"/>
        <v>0</v>
      </c>
      <c r="S41" s="2">
        <f t="shared" si="16"/>
        <v>0</v>
      </c>
      <c r="T41" s="2">
        <f t="shared" si="17"/>
        <v>0</v>
      </c>
      <c r="U41" s="2">
        <f t="shared" si="18"/>
        <v>0</v>
      </c>
      <c r="V41" s="2">
        <f t="shared" si="19"/>
        <v>0</v>
      </c>
      <c r="W41" s="2">
        <f t="shared" si="20"/>
        <v>0</v>
      </c>
      <c r="X41" s="2">
        <f t="shared" si="21"/>
        <v>0</v>
      </c>
      <c r="Y41" s="2">
        <f t="shared" si="22"/>
        <v>0</v>
      </c>
      <c r="Z41" s="2">
        <f t="shared" si="23"/>
        <v>0</v>
      </c>
      <c r="AA41" s="2">
        <f t="shared" si="24"/>
        <v>0</v>
      </c>
      <c r="AB41" s="2">
        <f t="shared" si="25"/>
        <v>0</v>
      </c>
      <c r="AC41" s="2">
        <f t="shared" si="26"/>
        <v>0</v>
      </c>
      <c r="AD41" s="2">
        <f t="shared" si="27"/>
        <v>0</v>
      </c>
      <c r="AE41" s="2">
        <f t="shared" si="28"/>
        <v>0</v>
      </c>
      <c r="AF41" s="25">
        <f t="shared" si="29"/>
        <v>0</v>
      </c>
      <c r="BW41" s="12">
        <f ca="1" t="shared" si="31"/>
        <v>0.21177416373504876</v>
      </c>
      <c r="BX41" s="12">
        <f ca="1" t="shared" si="31"/>
        <v>0.04538904191386561</v>
      </c>
      <c r="BY41" s="12">
        <f ca="1" t="shared" si="31"/>
        <v>0.9771076360741868</v>
      </c>
      <c r="BZ41" s="12">
        <f ca="1" t="shared" si="31"/>
        <v>0.3854208845888083</v>
      </c>
      <c r="CA41" s="12">
        <f ca="1" t="shared" si="31"/>
        <v>0.42983454668630494</v>
      </c>
      <c r="CB41" s="12">
        <f ca="1" t="shared" si="31"/>
        <v>0.6164100062008284</v>
      </c>
      <c r="CC41" s="12">
        <f ca="1" t="shared" si="31"/>
        <v>0.9739978983359103</v>
      </c>
      <c r="CD41" s="12">
        <f ca="1" t="shared" si="31"/>
        <v>0.8446865569753328</v>
      </c>
      <c r="CE41" s="12">
        <f ca="1" t="shared" si="31"/>
        <v>0.8780030547433482</v>
      </c>
      <c r="CF41" s="12">
        <f ca="1" t="shared" si="31"/>
        <v>0.07932763442233615</v>
      </c>
      <c r="CG41" s="12">
        <f ca="1" t="shared" si="30"/>
        <v>0.2880246617632924</v>
      </c>
      <c r="CH41" s="12">
        <f ca="1" t="shared" si="30"/>
        <v>0.9015301772945514</v>
      </c>
      <c r="CI41" s="12">
        <f ca="1" t="shared" si="30"/>
        <v>0.13919820978956388</v>
      </c>
      <c r="CJ41" s="12">
        <f ca="1" t="shared" si="30"/>
        <v>0.2769453433068254</v>
      </c>
      <c r="CK41" s="12">
        <f ca="1" t="shared" si="30"/>
        <v>0.09154361633234087</v>
      </c>
      <c r="CL41" s="12">
        <f ca="1" t="shared" si="30"/>
        <v>0.2611829999196977</v>
      </c>
      <c r="CM41" s="12">
        <f ca="1" t="shared" si="30"/>
        <v>0.2895692113508972</v>
      </c>
      <c r="CN41" s="12">
        <f ca="1" t="shared" si="30"/>
        <v>0.07055167716133459</v>
      </c>
      <c r="CO41" s="12">
        <f ca="1" t="shared" si="30"/>
        <v>0.09934840146702467</v>
      </c>
      <c r="CP41" s="12">
        <f ca="1" t="shared" si="30"/>
        <v>0.9119778076493016</v>
      </c>
      <c r="CQ41" s="12">
        <f ca="1" t="shared" si="30"/>
        <v>0.7453759237908777</v>
      </c>
      <c r="CR41" s="12">
        <f ca="1" t="shared" si="30"/>
        <v>0.5482745502098174</v>
      </c>
      <c r="CS41" s="12">
        <f ca="1" t="shared" si="30"/>
        <v>0.8156846106168114</v>
      </c>
      <c r="CT41" s="12">
        <f ca="1" t="shared" si="30"/>
        <v>0.049887867704875966</v>
      </c>
      <c r="CU41" s="12">
        <f ca="1" t="shared" si="30"/>
        <v>0.16007572958685773</v>
      </c>
      <c r="CV41" s="12">
        <f ca="1" t="shared" si="30"/>
        <v>0.31506727252975675</v>
      </c>
      <c r="CW41" s="12">
        <f ca="1" t="shared" si="30"/>
        <v>0.4870105147410202</v>
      </c>
      <c r="CX41" s="12">
        <f ca="1" t="shared" si="30"/>
        <v>0.14159227155933607</v>
      </c>
      <c r="CY41" s="12">
        <f ca="1" t="shared" si="30"/>
        <v>0.789025984239536</v>
      </c>
      <c r="CZ41" s="12">
        <f ca="1" t="shared" si="30"/>
        <v>0.23551821648266458</v>
      </c>
    </row>
    <row r="42" spans="3:104" ht="6" customHeight="1">
      <c r="C42" s="2">
        <f t="shared" si="0"/>
        <v>0</v>
      </c>
      <c r="D42" s="2">
        <f t="shared" si="1"/>
        <v>0</v>
      </c>
      <c r="E42" s="2">
        <f t="shared" si="2"/>
        <v>0</v>
      </c>
      <c r="F42" s="2">
        <f t="shared" si="3"/>
        <v>0</v>
      </c>
      <c r="G42" s="2">
        <f t="shared" si="4"/>
        <v>0</v>
      </c>
      <c r="H42" s="2">
        <f t="shared" si="5"/>
        <v>0</v>
      </c>
      <c r="I42" s="2">
        <f t="shared" si="6"/>
        <v>0</v>
      </c>
      <c r="J42" s="2">
        <f t="shared" si="7"/>
        <v>0</v>
      </c>
      <c r="K42" s="2">
        <f t="shared" si="8"/>
        <v>0</v>
      </c>
      <c r="L42" s="2">
        <f t="shared" si="9"/>
        <v>0</v>
      </c>
      <c r="M42" s="2">
        <f t="shared" si="10"/>
        <v>0</v>
      </c>
      <c r="N42" s="2">
        <f t="shared" si="11"/>
        <v>0</v>
      </c>
      <c r="O42" s="2">
        <f t="shared" si="12"/>
        <v>1</v>
      </c>
      <c r="P42" s="2">
        <f t="shared" si="13"/>
        <v>0</v>
      </c>
      <c r="Q42" s="2">
        <f t="shared" si="14"/>
        <v>0</v>
      </c>
      <c r="R42" s="2">
        <f t="shared" si="15"/>
        <v>0</v>
      </c>
      <c r="S42" s="2">
        <f t="shared" si="16"/>
        <v>0</v>
      </c>
      <c r="T42" s="2">
        <f t="shared" si="17"/>
        <v>0</v>
      </c>
      <c r="U42" s="2">
        <f t="shared" si="18"/>
        <v>0</v>
      </c>
      <c r="V42" s="2">
        <f t="shared" si="19"/>
        <v>0</v>
      </c>
      <c r="W42" s="2">
        <f t="shared" si="20"/>
        <v>0</v>
      </c>
      <c r="X42" s="2">
        <f t="shared" si="21"/>
        <v>0</v>
      </c>
      <c r="Y42" s="2">
        <f t="shared" si="22"/>
        <v>0</v>
      </c>
      <c r="Z42" s="2">
        <f t="shared" si="23"/>
        <v>0</v>
      </c>
      <c r="AA42" s="2">
        <f t="shared" si="24"/>
        <v>0</v>
      </c>
      <c r="AB42" s="2">
        <f t="shared" si="25"/>
        <v>0</v>
      </c>
      <c r="AC42" s="2">
        <f t="shared" si="26"/>
        <v>0</v>
      </c>
      <c r="AD42" s="2">
        <f t="shared" si="27"/>
        <v>0</v>
      </c>
      <c r="AE42" s="2">
        <f t="shared" si="28"/>
        <v>0</v>
      </c>
      <c r="AF42" s="25">
        <f t="shared" si="29"/>
        <v>0</v>
      </c>
      <c r="BW42" s="12">
        <f ca="1" t="shared" si="31"/>
        <v>0.23573107624881495</v>
      </c>
      <c r="BX42" s="12">
        <f ca="1" t="shared" si="31"/>
        <v>0.32622683961164833</v>
      </c>
      <c r="BY42" s="12">
        <f ca="1" t="shared" si="31"/>
        <v>0.08511882599828602</v>
      </c>
      <c r="BZ42" s="12">
        <f ca="1" t="shared" si="31"/>
        <v>0.16331712916698743</v>
      </c>
      <c r="CA42" s="12">
        <f ca="1" t="shared" si="31"/>
        <v>0.1488525489835424</v>
      </c>
      <c r="CB42" s="12">
        <f ca="1" t="shared" si="31"/>
        <v>0.09221056736978883</v>
      </c>
      <c r="CC42" s="12">
        <f ca="1" t="shared" si="31"/>
        <v>0.8113091386961164</v>
      </c>
      <c r="CD42" s="12">
        <f ca="1" t="shared" si="31"/>
        <v>0.07837813455943454</v>
      </c>
      <c r="CE42" s="12">
        <f ca="1" t="shared" si="31"/>
        <v>0.9629865082066413</v>
      </c>
      <c r="CF42" s="12">
        <f ca="1" t="shared" si="31"/>
        <v>0.7018240974245407</v>
      </c>
      <c r="CG42" s="12">
        <f ca="1" t="shared" si="30"/>
        <v>0.8257878064138264</v>
      </c>
      <c r="CH42" s="12">
        <f ca="1" t="shared" si="30"/>
        <v>0.2733737901893756</v>
      </c>
      <c r="CI42" s="12">
        <f ca="1" t="shared" si="30"/>
        <v>0.015320449857533669</v>
      </c>
      <c r="CJ42" s="12">
        <f ca="1" t="shared" si="30"/>
        <v>0.6734650508381628</v>
      </c>
      <c r="CK42" s="12">
        <f ca="1" t="shared" si="30"/>
        <v>0.3115912815965731</v>
      </c>
      <c r="CL42" s="12">
        <f ca="1" t="shared" si="30"/>
        <v>0.3493035599446308</v>
      </c>
      <c r="CM42" s="12">
        <f ca="1" t="shared" si="30"/>
        <v>0.7215892162191233</v>
      </c>
      <c r="CN42" s="12">
        <f ca="1" t="shared" si="30"/>
        <v>0.9390194880100111</v>
      </c>
      <c r="CO42" s="12">
        <f ca="1" t="shared" si="30"/>
        <v>0.3217187463191733</v>
      </c>
      <c r="CP42" s="12">
        <f ca="1" t="shared" si="30"/>
        <v>0.8111346006009674</v>
      </c>
      <c r="CQ42" s="12">
        <f ca="1" t="shared" si="30"/>
        <v>0.36423950210108913</v>
      </c>
      <c r="CR42" s="12">
        <f ca="1" t="shared" si="30"/>
        <v>0.4074771347963442</v>
      </c>
      <c r="CS42" s="12">
        <f ca="1" t="shared" si="30"/>
        <v>0.04426783489615138</v>
      </c>
      <c r="CT42" s="12">
        <f ca="1" t="shared" si="30"/>
        <v>0.9657335151027151</v>
      </c>
      <c r="CU42" s="12">
        <f ca="1" t="shared" si="30"/>
        <v>0.680178823765007</v>
      </c>
      <c r="CV42" s="12">
        <f ca="1" t="shared" si="30"/>
        <v>0.2475551961341953</v>
      </c>
      <c r="CW42" s="12">
        <f ca="1" t="shared" si="30"/>
        <v>0.4509082339320305</v>
      </c>
      <c r="CX42" s="12">
        <f ca="1" t="shared" si="30"/>
        <v>0.5810924464715397</v>
      </c>
      <c r="CY42" s="12">
        <f ca="1" t="shared" si="30"/>
        <v>0.1202437969912058</v>
      </c>
      <c r="CZ42" s="12">
        <f ca="1" t="shared" si="30"/>
        <v>0.12565725063214228</v>
      </c>
    </row>
    <row r="43" spans="3:104" ht="6" customHeight="1">
      <c r="C43" s="2">
        <f t="shared" si="0"/>
        <v>0</v>
      </c>
      <c r="D43" s="2">
        <f t="shared" si="1"/>
        <v>0</v>
      </c>
      <c r="E43" s="2">
        <f t="shared" si="2"/>
        <v>0</v>
      </c>
      <c r="F43" s="2">
        <f t="shared" si="3"/>
        <v>0</v>
      </c>
      <c r="G43" s="2">
        <f t="shared" si="4"/>
        <v>0</v>
      </c>
      <c r="H43" s="2">
        <f t="shared" si="5"/>
        <v>0</v>
      </c>
      <c r="I43" s="2">
        <f t="shared" si="6"/>
        <v>0</v>
      </c>
      <c r="J43" s="2">
        <f t="shared" si="7"/>
        <v>0</v>
      </c>
      <c r="K43" s="2">
        <f t="shared" si="8"/>
        <v>0</v>
      </c>
      <c r="L43" s="2">
        <f t="shared" si="9"/>
        <v>0</v>
      </c>
      <c r="M43" s="2">
        <f t="shared" si="10"/>
        <v>0</v>
      </c>
      <c r="N43" s="2">
        <f t="shared" si="11"/>
        <v>0</v>
      </c>
      <c r="O43" s="2">
        <f t="shared" si="12"/>
        <v>0</v>
      </c>
      <c r="P43" s="2">
        <f t="shared" si="13"/>
        <v>0</v>
      </c>
      <c r="Q43" s="2">
        <f t="shared" si="14"/>
        <v>0</v>
      </c>
      <c r="R43" s="2">
        <f t="shared" si="15"/>
        <v>1</v>
      </c>
      <c r="S43" s="2">
        <f t="shared" si="16"/>
        <v>0</v>
      </c>
      <c r="T43" s="2">
        <f t="shared" si="17"/>
        <v>0</v>
      </c>
      <c r="U43" s="2">
        <f t="shared" si="18"/>
        <v>0</v>
      </c>
      <c r="V43" s="2">
        <f t="shared" si="19"/>
        <v>0</v>
      </c>
      <c r="W43" s="2">
        <f t="shared" si="20"/>
        <v>0</v>
      </c>
      <c r="X43" s="2">
        <f t="shared" si="21"/>
        <v>0</v>
      </c>
      <c r="Y43" s="2">
        <f t="shared" si="22"/>
        <v>0</v>
      </c>
      <c r="Z43" s="2">
        <f t="shared" si="23"/>
        <v>0</v>
      </c>
      <c r="AA43" s="2">
        <f t="shared" si="24"/>
        <v>0</v>
      </c>
      <c r="AB43" s="2">
        <f t="shared" si="25"/>
        <v>0</v>
      </c>
      <c r="AC43" s="2">
        <f t="shared" si="26"/>
        <v>1</v>
      </c>
      <c r="AD43" s="2">
        <f t="shared" si="27"/>
        <v>0</v>
      </c>
      <c r="AE43" s="2">
        <f t="shared" si="28"/>
        <v>0</v>
      </c>
      <c r="AF43" s="25">
        <f t="shared" si="29"/>
        <v>0</v>
      </c>
      <c r="BW43" s="12">
        <f ca="1">RAND()</f>
        <v>0.2911854582693425</v>
      </c>
      <c r="BX43" s="12">
        <f ca="1" t="shared" si="31"/>
        <v>0.9437126632127011</v>
      </c>
      <c r="BY43" s="12">
        <f ca="1" t="shared" si="31"/>
        <v>0.41339241193736687</v>
      </c>
      <c r="BZ43" s="12">
        <f ca="1" t="shared" si="31"/>
        <v>0.13820463687999074</v>
      </c>
      <c r="CA43" s="12">
        <f ca="1" t="shared" si="31"/>
        <v>0.5190657983890454</v>
      </c>
      <c r="CB43" s="12">
        <f ca="1" t="shared" si="31"/>
        <v>0.9565329788151646</v>
      </c>
      <c r="CC43" s="12">
        <f ca="1" t="shared" si="31"/>
        <v>0.32171194373189227</v>
      </c>
      <c r="CD43" s="12">
        <f ca="1" t="shared" si="31"/>
        <v>0.7443263909139761</v>
      </c>
      <c r="CE43" s="12">
        <f ca="1" t="shared" si="31"/>
        <v>0.24081216615948797</v>
      </c>
      <c r="CF43" s="12">
        <f ca="1" t="shared" si="31"/>
        <v>0.22761085233137845</v>
      </c>
      <c r="CG43" s="12">
        <f ca="1" t="shared" si="30"/>
        <v>0.5775077464678051</v>
      </c>
      <c r="CH43" s="12">
        <f ca="1" t="shared" si="30"/>
        <v>0.9149050603140485</v>
      </c>
      <c r="CI43" s="12">
        <f ca="1" t="shared" si="30"/>
        <v>0.4939243442703338</v>
      </c>
      <c r="CJ43" s="12">
        <f ca="1" t="shared" si="30"/>
        <v>0.042312078948505416</v>
      </c>
      <c r="CK43" s="12">
        <f ca="1" t="shared" si="30"/>
        <v>0.7582543532716912</v>
      </c>
      <c r="CL43" s="12">
        <f ca="1" t="shared" si="30"/>
        <v>0.027330481279443042</v>
      </c>
      <c r="CM43" s="12">
        <f ca="1" t="shared" si="30"/>
        <v>0.623983645410114</v>
      </c>
      <c r="CN43" s="12">
        <f ca="1" t="shared" si="30"/>
        <v>0.3547085727293382</v>
      </c>
      <c r="CO43" s="12">
        <f ca="1" t="shared" si="30"/>
        <v>0.8042197748304691</v>
      </c>
      <c r="CP43" s="12">
        <f ca="1" t="shared" si="30"/>
        <v>0.4537356100373868</v>
      </c>
      <c r="CQ43" s="12">
        <f ca="1" t="shared" si="30"/>
        <v>0.3487531771760306</v>
      </c>
      <c r="CR43" s="12">
        <f ca="1" t="shared" si="30"/>
        <v>0.3162800457965649</v>
      </c>
      <c r="CS43" s="12">
        <f ca="1" t="shared" si="30"/>
        <v>0.39765676806367933</v>
      </c>
      <c r="CT43" s="12">
        <f ca="1" t="shared" si="30"/>
        <v>0.5984461533947332</v>
      </c>
      <c r="CU43" s="12">
        <f ca="1" t="shared" si="30"/>
        <v>0.5509994896744752</v>
      </c>
      <c r="CV43" s="12">
        <f ca="1" t="shared" si="30"/>
        <v>0.5773150930210065</v>
      </c>
      <c r="CW43" s="12">
        <f ca="1" t="shared" si="30"/>
        <v>0.02285555930459804</v>
      </c>
      <c r="CX43" s="12">
        <f ca="1" t="shared" si="30"/>
        <v>0.6757749304573386</v>
      </c>
      <c r="CY43" s="12">
        <f ca="1" t="shared" si="30"/>
        <v>0.9969190215224621</v>
      </c>
      <c r="CZ43" s="12">
        <f ca="1" t="shared" si="30"/>
        <v>0.9530373721007299</v>
      </c>
    </row>
    <row r="44" spans="3:104" ht="6" customHeight="1">
      <c r="C44" s="2">
        <f t="shared" si="0"/>
        <v>0</v>
      </c>
      <c r="D44" s="2">
        <f t="shared" si="1"/>
        <v>0</v>
      </c>
      <c r="E44" s="2">
        <f t="shared" si="2"/>
        <v>0</v>
      </c>
      <c r="F44" s="2">
        <f t="shared" si="3"/>
        <v>0</v>
      </c>
      <c r="G44" s="2">
        <f t="shared" si="4"/>
        <v>0</v>
      </c>
      <c r="H44" s="2">
        <f t="shared" si="5"/>
        <v>0</v>
      </c>
      <c r="I44" s="2">
        <f t="shared" si="6"/>
        <v>0</v>
      </c>
      <c r="J44" s="2">
        <f t="shared" si="7"/>
        <v>0</v>
      </c>
      <c r="K44" s="2">
        <f t="shared" si="8"/>
        <v>0</v>
      </c>
      <c r="L44" s="2">
        <f t="shared" si="9"/>
        <v>0</v>
      </c>
      <c r="M44" s="2">
        <f t="shared" si="10"/>
        <v>0</v>
      </c>
      <c r="N44" s="2">
        <f t="shared" si="11"/>
        <v>0</v>
      </c>
      <c r="O44" s="2">
        <f t="shared" si="12"/>
        <v>0</v>
      </c>
      <c r="P44" s="2">
        <f t="shared" si="13"/>
        <v>0</v>
      </c>
      <c r="Q44" s="2">
        <f t="shared" si="14"/>
        <v>0</v>
      </c>
      <c r="R44" s="2">
        <f t="shared" si="15"/>
        <v>0</v>
      </c>
      <c r="S44" s="2">
        <f t="shared" si="16"/>
        <v>0</v>
      </c>
      <c r="T44" s="2">
        <f t="shared" si="17"/>
        <v>0</v>
      </c>
      <c r="U44" s="2">
        <f t="shared" si="18"/>
        <v>0</v>
      </c>
      <c r="V44" s="2">
        <f t="shared" si="19"/>
        <v>0</v>
      </c>
      <c r="W44" s="2">
        <f t="shared" si="20"/>
        <v>0</v>
      </c>
      <c r="X44" s="2">
        <f t="shared" si="21"/>
        <v>0</v>
      </c>
      <c r="Y44" s="2">
        <f t="shared" si="22"/>
        <v>0</v>
      </c>
      <c r="Z44" s="2">
        <f t="shared" si="23"/>
        <v>0</v>
      </c>
      <c r="AA44" s="2">
        <f t="shared" si="24"/>
        <v>0</v>
      </c>
      <c r="AB44" s="2">
        <f t="shared" si="25"/>
        <v>0</v>
      </c>
      <c r="AC44" s="2">
        <f t="shared" si="26"/>
        <v>0</v>
      </c>
      <c r="AD44" s="2">
        <f t="shared" si="27"/>
        <v>0</v>
      </c>
      <c r="AE44" s="2">
        <f t="shared" si="28"/>
        <v>0</v>
      </c>
      <c r="AF44" s="25">
        <f t="shared" si="29"/>
        <v>0</v>
      </c>
      <c r="BW44" s="12">
        <f ca="1" t="shared" si="31"/>
        <v>0.9913584012685259</v>
      </c>
      <c r="BX44" s="12">
        <f ca="1" t="shared" si="31"/>
        <v>0.34218585819309855</v>
      </c>
      <c r="BY44" s="12">
        <f ca="1" t="shared" si="31"/>
        <v>0.8186403144208259</v>
      </c>
      <c r="BZ44" s="12">
        <f ca="1" t="shared" si="31"/>
        <v>0.07785492693071383</v>
      </c>
      <c r="CA44" s="12">
        <f ca="1" t="shared" si="31"/>
        <v>0.8245643865405274</v>
      </c>
      <c r="CB44" s="12">
        <f ca="1" t="shared" si="31"/>
        <v>0.2581672145199745</v>
      </c>
      <c r="CC44" s="12">
        <f ca="1" t="shared" si="31"/>
        <v>0.6715408006694281</v>
      </c>
      <c r="CD44" s="12">
        <f ca="1" t="shared" si="31"/>
        <v>0.4135303744535399</v>
      </c>
      <c r="CE44" s="12">
        <f ca="1" t="shared" si="31"/>
        <v>0.4931345082154188</v>
      </c>
      <c r="CF44" s="12">
        <f ca="1" t="shared" si="31"/>
        <v>0.2853321836282392</v>
      </c>
      <c r="CG44" s="12">
        <f ca="1" t="shared" si="30"/>
        <v>0.45870241293718217</v>
      </c>
      <c r="CH44" s="12">
        <f ca="1" t="shared" si="30"/>
        <v>0.12772445606608152</v>
      </c>
      <c r="CI44" s="12">
        <f ca="1" t="shared" si="30"/>
        <v>0.5932100249865624</v>
      </c>
      <c r="CJ44" s="12">
        <f ca="1" t="shared" si="30"/>
        <v>0.12698239302922953</v>
      </c>
      <c r="CK44" s="12">
        <f ca="1" t="shared" si="30"/>
        <v>0.3054089400632576</v>
      </c>
      <c r="CL44" s="12">
        <f ca="1" t="shared" si="30"/>
        <v>0.6325273612527273</v>
      </c>
      <c r="CM44" s="12">
        <f ca="1" t="shared" si="30"/>
        <v>0.2625418630352967</v>
      </c>
      <c r="CN44" s="12">
        <f ca="1" t="shared" si="30"/>
        <v>0.6349638696488558</v>
      </c>
      <c r="CO44" s="12">
        <f ca="1" t="shared" si="30"/>
        <v>0.19149082141242868</v>
      </c>
      <c r="CP44" s="12">
        <f ca="1" t="shared" si="30"/>
        <v>0.8426840914620668</v>
      </c>
      <c r="CQ44" s="12">
        <f ca="1" t="shared" si="30"/>
        <v>0.21178924895801998</v>
      </c>
      <c r="CR44" s="12">
        <f ca="1" t="shared" si="30"/>
        <v>0.19354101671424506</v>
      </c>
      <c r="CS44" s="12">
        <f ca="1" t="shared" si="30"/>
        <v>0.9776521506007554</v>
      </c>
      <c r="CT44" s="12">
        <f ca="1" t="shared" si="30"/>
        <v>0.7330980500186604</v>
      </c>
      <c r="CU44" s="12">
        <f ca="1" t="shared" si="30"/>
        <v>0.967276233263318</v>
      </c>
      <c r="CV44" s="12">
        <f ca="1" t="shared" si="30"/>
        <v>0.8312138790462678</v>
      </c>
      <c r="CW44" s="12">
        <f ca="1" t="shared" si="30"/>
        <v>0.5628331133956337</v>
      </c>
      <c r="CX44" s="12">
        <f ca="1" t="shared" si="30"/>
        <v>0.7953336585184543</v>
      </c>
      <c r="CY44" s="12">
        <f ca="1" t="shared" si="30"/>
        <v>0.18318730973946806</v>
      </c>
      <c r="CZ44" s="12">
        <f ca="1" t="shared" si="30"/>
        <v>0.2938959513158441</v>
      </c>
    </row>
    <row r="45" spans="3:104" ht="6" customHeight="1">
      <c r="C45" s="2">
        <f t="shared" si="0"/>
        <v>0</v>
      </c>
      <c r="D45" s="2">
        <f t="shared" si="1"/>
        <v>0</v>
      </c>
      <c r="E45" s="2">
        <f t="shared" si="2"/>
        <v>0</v>
      </c>
      <c r="F45" s="2">
        <f t="shared" si="3"/>
        <v>0</v>
      </c>
      <c r="G45" s="2">
        <f t="shared" si="4"/>
        <v>0</v>
      </c>
      <c r="H45" s="2">
        <f t="shared" si="5"/>
        <v>0</v>
      </c>
      <c r="I45" s="2">
        <f t="shared" si="6"/>
        <v>0</v>
      </c>
      <c r="J45" s="2">
        <f t="shared" si="7"/>
        <v>1</v>
      </c>
      <c r="K45" s="2">
        <f t="shared" si="8"/>
        <v>0</v>
      </c>
      <c r="L45" s="2">
        <f t="shared" si="9"/>
        <v>0</v>
      </c>
      <c r="M45" s="2">
        <f t="shared" si="10"/>
        <v>0</v>
      </c>
      <c r="N45" s="2">
        <f t="shared" si="11"/>
        <v>0</v>
      </c>
      <c r="O45" s="2">
        <f t="shared" si="12"/>
        <v>0</v>
      </c>
      <c r="P45" s="2">
        <f t="shared" si="13"/>
        <v>1</v>
      </c>
      <c r="Q45" s="2">
        <f t="shared" si="14"/>
        <v>0</v>
      </c>
      <c r="R45" s="2">
        <f t="shared" si="15"/>
        <v>0</v>
      </c>
      <c r="S45" s="2">
        <f t="shared" si="16"/>
        <v>1</v>
      </c>
      <c r="T45" s="2">
        <f t="shared" si="17"/>
        <v>0</v>
      </c>
      <c r="U45" s="2">
        <f t="shared" si="18"/>
        <v>0</v>
      </c>
      <c r="V45" s="2">
        <f t="shared" si="19"/>
        <v>0</v>
      </c>
      <c r="W45" s="2">
        <f t="shared" si="20"/>
        <v>0</v>
      </c>
      <c r="X45" s="2">
        <f t="shared" si="21"/>
        <v>0</v>
      </c>
      <c r="Y45" s="2">
        <f t="shared" si="22"/>
        <v>0</v>
      </c>
      <c r="Z45" s="2">
        <f t="shared" si="23"/>
        <v>0</v>
      </c>
      <c r="AA45" s="2">
        <f t="shared" si="24"/>
        <v>0</v>
      </c>
      <c r="AB45" s="2">
        <f t="shared" si="25"/>
        <v>0</v>
      </c>
      <c r="AC45" s="2">
        <f t="shared" si="26"/>
        <v>0</v>
      </c>
      <c r="AD45" s="2">
        <f t="shared" si="27"/>
        <v>0</v>
      </c>
      <c r="AE45" s="2">
        <f t="shared" si="28"/>
        <v>0</v>
      </c>
      <c r="AF45" s="25">
        <f t="shared" si="29"/>
        <v>0</v>
      </c>
      <c r="BW45" s="12">
        <f ca="1" t="shared" si="31"/>
        <v>0.5634648729050755</v>
      </c>
      <c r="BX45" s="12">
        <f ca="1" t="shared" si="31"/>
        <v>0.9998438007466821</v>
      </c>
      <c r="BY45" s="12">
        <f ca="1" t="shared" si="31"/>
        <v>0.6772941331649998</v>
      </c>
      <c r="BZ45" s="12">
        <f ca="1" t="shared" si="31"/>
        <v>0.9170088134626084</v>
      </c>
      <c r="CA45" s="12">
        <f ca="1" t="shared" si="31"/>
        <v>0.15488401627738835</v>
      </c>
      <c r="CB45" s="12">
        <f ca="1" t="shared" si="31"/>
        <v>0.3272508602309634</v>
      </c>
      <c r="CC45" s="12">
        <f ca="1" t="shared" si="31"/>
        <v>0.1420253282914712</v>
      </c>
      <c r="CD45" s="12">
        <f ca="1" t="shared" si="31"/>
        <v>0.0420761505385252</v>
      </c>
      <c r="CE45" s="12">
        <f ca="1" t="shared" si="31"/>
        <v>0.4412014388560212</v>
      </c>
      <c r="CF45" s="12">
        <f ca="1" t="shared" si="31"/>
        <v>0.250658004984202</v>
      </c>
      <c r="CG45" s="12">
        <f ca="1" t="shared" si="30"/>
        <v>0.9235939498477193</v>
      </c>
      <c r="CH45" s="12">
        <f ca="1" t="shared" si="30"/>
        <v>0.8275084544507862</v>
      </c>
      <c r="CI45" s="12">
        <f ca="1" t="shared" si="30"/>
        <v>0.17185816117172248</v>
      </c>
      <c r="CJ45" s="12">
        <f ca="1" t="shared" si="30"/>
        <v>0.030327867486464877</v>
      </c>
      <c r="CK45" s="12">
        <f ca="1" t="shared" si="30"/>
        <v>0.06131358457155439</v>
      </c>
      <c r="CL45" s="12">
        <f ca="1" t="shared" si="30"/>
        <v>0.3720410772356785</v>
      </c>
      <c r="CM45" s="12">
        <f ca="1" t="shared" si="30"/>
        <v>0.02674653159829865</v>
      </c>
      <c r="CN45" s="12">
        <f ca="1" t="shared" si="30"/>
        <v>0.8890138268910484</v>
      </c>
      <c r="CO45" s="12">
        <f ca="1" t="shared" si="30"/>
        <v>0.21612089698587678</v>
      </c>
      <c r="CP45" s="12">
        <f ca="1" t="shared" si="30"/>
        <v>0.734656298295816</v>
      </c>
      <c r="CQ45" s="12">
        <f ca="1" t="shared" si="30"/>
        <v>0.2708325632091686</v>
      </c>
      <c r="CR45" s="12">
        <f ca="1" t="shared" si="30"/>
        <v>0.05793027724479605</v>
      </c>
      <c r="CS45" s="12">
        <f aca="true" ca="1" t="shared" si="32" ref="CS45:CZ45">RAND()</f>
        <v>0.14457982114197548</v>
      </c>
      <c r="CT45" s="12">
        <f ca="1" t="shared" si="32"/>
        <v>0.1297504353412302</v>
      </c>
      <c r="CU45" s="12">
        <f ca="1" t="shared" si="32"/>
        <v>0.49035248622187333</v>
      </c>
      <c r="CV45" s="12">
        <f ca="1" t="shared" si="32"/>
        <v>0.9630941850179671</v>
      </c>
      <c r="CW45" s="12">
        <f ca="1" t="shared" si="32"/>
        <v>0.7593180614545334</v>
      </c>
      <c r="CX45" s="12">
        <f ca="1" t="shared" si="32"/>
        <v>0.47400854497251643</v>
      </c>
      <c r="CY45" s="12">
        <f ca="1" t="shared" si="32"/>
        <v>0.44924717508388223</v>
      </c>
      <c r="CZ45" s="12">
        <f ca="1" t="shared" si="32"/>
        <v>0.2678334988074109</v>
      </c>
    </row>
    <row r="46" spans="3:104" ht="6" customHeight="1">
      <c r="C46" s="2">
        <f t="shared" si="0"/>
        <v>0</v>
      </c>
      <c r="D46" s="2">
        <f t="shared" si="1"/>
        <v>0</v>
      </c>
      <c r="E46" s="2">
        <f t="shared" si="2"/>
        <v>0</v>
      </c>
      <c r="F46" s="2">
        <f t="shared" si="3"/>
        <v>0</v>
      </c>
      <c r="G46" s="2">
        <f t="shared" si="4"/>
        <v>0</v>
      </c>
      <c r="H46" s="2">
        <f t="shared" si="5"/>
        <v>0</v>
      </c>
      <c r="I46" s="2">
        <f t="shared" si="6"/>
        <v>0</v>
      </c>
      <c r="J46" s="2">
        <f t="shared" si="7"/>
        <v>0</v>
      </c>
      <c r="K46" s="2">
        <f t="shared" si="8"/>
        <v>0</v>
      </c>
      <c r="L46" s="2">
        <f t="shared" si="9"/>
        <v>1</v>
      </c>
      <c r="M46" s="2">
        <f t="shared" si="10"/>
        <v>0</v>
      </c>
      <c r="N46" s="2">
        <f t="shared" si="11"/>
        <v>0</v>
      </c>
      <c r="O46" s="2">
        <f t="shared" si="12"/>
        <v>0</v>
      </c>
      <c r="P46" s="2">
        <f t="shared" si="13"/>
        <v>0</v>
      </c>
      <c r="Q46" s="2">
        <f t="shared" si="14"/>
        <v>0</v>
      </c>
      <c r="R46" s="2">
        <f t="shared" si="15"/>
        <v>0</v>
      </c>
      <c r="S46" s="2">
        <f t="shared" si="16"/>
        <v>0</v>
      </c>
      <c r="T46" s="2">
        <f t="shared" si="17"/>
        <v>0</v>
      </c>
      <c r="U46" s="2">
        <f t="shared" si="18"/>
        <v>0</v>
      </c>
      <c r="V46" s="2">
        <f t="shared" si="19"/>
        <v>0</v>
      </c>
      <c r="W46" s="2">
        <f t="shared" si="20"/>
        <v>0</v>
      </c>
      <c r="X46" s="2">
        <f t="shared" si="21"/>
        <v>0</v>
      </c>
      <c r="Y46" s="2">
        <f t="shared" si="22"/>
        <v>0</v>
      </c>
      <c r="Z46" s="2">
        <f t="shared" si="23"/>
        <v>0</v>
      </c>
      <c r="AA46" s="2">
        <f t="shared" si="24"/>
        <v>0</v>
      </c>
      <c r="AB46" s="2">
        <f t="shared" si="25"/>
        <v>0</v>
      </c>
      <c r="AC46" s="2">
        <f t="shared" si="26"/>
        <v>0</v>
      </c>
      <c r="AD46" s="2">
        <f t="shared" si="27"/>
        <v>0</v>
      </c>
      <c r="AE46" s="2">
        <f t="shared" si="28"/>
        <v>0</v>
      </c>
      <c r="AF46" s="25">
        <f t="shared" si="29"/>
        <v>0</v>
      </c>
      <c r="BW46" s="12">
        <f ca="1" t="shared" si="31"/>
        <v>0.6041187875826364</v>
      </c>
      <c r="BX46" s="12">
        <f ca="1" t="shared" si="31"/>
        <v>0.26193984907182877</v>
      </c>
      <c r="BY46" s="12">
        <f ca="1" t="shared" si="31"/>
        <v>0.722584734430326</v>
      </c>
      <c r="BZ46" s="12">
        <f ca="1" t="shared" si="31"/>
        <v>0.7160038402316786</v>
      </c>
      <c r="CA46" s="12">
        <f ca="1" t="shared" si="31"/>
        <v>0.08504191531575866</v>
      </c>
      <c r="CB46" s="12">
        <f ca="1" t="shared" si="31"/>
        <v>0.40797731606584814</v>
      </c>
      <c r="CC46" s="12">
        <f ca="1" t="shared" si="31"/>
        <v>0.9565480826945734</v>
      </c>
      <c r="CD46" s="12">
        <f ca="1" t="shared" si="31"/>
        <v>0.47004714340501774</v>
      </c>
      <c r="CE46" s="12">
        <f ca="1" t="shared" si="31"/>
        <v>0.5443223806792457</v>
      </c>
      <c r="CF46" s="12">
        <f ca="1" t="shared" si="31"/>
        <v>0.001427650871570485</v>
      </c>
      <c r="CG46" s="12">
        <f ca="1" t="shared" si="31"/>
        <v>0.23228620969373298</v>
      </c>
      <c r="CH46" s="12">
        <f ca="1" t="shared" si="31"/>
        <v>0.49419240215160865</v>
      </c>
      <c r="CI46" s="12">
        <f ca="1" t="shared" si="31"/>
        <v>0.6749085309485041</v>
      </c>
      <c r="CJ46" s="12">
        <f ca="1" t="shared" si="31"/>
        <v>0.4880094452589141</v>
      </c>
      <c r="CK46" s="12">
        <f ca="1" t="shared" si="31"/>
        <v>0.9520888877953615</v>
      </c>
      <c r="CL46" s="12">
        <f ca="1" t="shared" si="31"/>
        <v>0.6762940382452296</v>
      </c>
      <c r="CM46" s="12">
        <f aca="true" ca="1" t="shared" si="33" ref="CM46:CZ52">RAND()</f>
        <v>0.09507660639990778</v>
      </c>
      <c r="CN46" s="12">
        <f ca="1" t="shared" si="33"/>
        <v>0.9586784534943222</v>
      </c>
      <c r="CO46" s="12">
        <f ca="1" t="shared" si="33"/>
        <v>0.39241876773867723</v>
      </c>
      <c r="CP46" s="12">
        <f ca="1" t="shared" si="33"/>
        <v>0.15604496154909708</v>
      </c>
      <c r="CQ46" s="12">
        <f ca="1" t="shared" si="33"/>
        <v>0.7288943736824538</v>
      </c>
      <c r="CR46" s="12">
        <f ca="1" t="shared" si="33"/>
        <v>0.6829709353787696</v>
      </c>
      <c r="CS46" s="12">
        <f ca="1" t="shared" si="33"/>
        <v>0.6688833548965163</v>
      </c>
      <c r="CT46" s="12">
        <f ca="1" t="shared" si="33"/>
        <v>0.31475543868649547</v>
      </c>
      <c r="CU46" s="12">
        <f ca="1" t="shared" si="33"/>
        <v>0.4244903400720117</v>
      </c>
      <c r="CV46" s="12">
        <f ca="1" t="shared" si="33"/>
        <v>0.13095684722686585</v>
      </c>
      <c r="CW46" s="12">
        <f ca="1" t="shared" si="33"/>
        <v>0.33852361504948125</v>
      </c>
      <c r="CX46" s="12">
        <f ca="1" t="shared" si="33"/>
        <v>0.8517504009553796</v>
      </c>
      <c r="CY46" s="12">
        <f ca="1" t="shared" si="33"/>
        <v>0.25201478278277545</v>
      </c>
      <c r="CZ46" s="12">
        <f ca="1" t="shared" si="33"/>
        <v>0.2485087096376779</v>
      </c>
    </row>
    <row r="47" spans="3:104" ht="6" customHeight="1">
      <c r="C47" s="2">
        <f t="shared" si="0"/>
        <v>0</v>
      </c>
      <c r="D47" s="2">
        <f t="shared" si="1"/>
        <v>0</v>
      </c>
      <c r="E47" s="2">
        <f t="shared" si="2"/>
        <v>0</v>
      </c>
      <c r="F47" s="2">
        <f t="shared" si="3"/>
        <v>0</v>
      </c>
      <c r="G47" s="2">
        <f t="shared" si="4"/>
        <v>0</v>
      </c>
      <c r="H47" s="2">
        <f t="shared" si="5"/>
        <v>0</v>
      </c>
      <c r="I47" s="2">
        <f t="shared" si="6"/>
        <v>0</v>
      </c>
      <c r="J47" s="2">
        <f t="shared" si="7"/>
        <v>0</v>
      </c>
      <c r="K47" s="2">
        <f t="shared" si="8"/>
        <v>0</v>
      </c>
      <c r="L47" s="2">
        <f t="shared" si="9"/>
        <v>0</v>
      </c>
      <c r="M47" s="2">
        <f t="shared" si="10"/>
        <v>0</v>
      </c>
      <c r="N47" s="2">
        <f t="shared" si="11"/>
        <v>0</v>
      </c>
      <c r="O47" s="2">
        <f t="shared" si="12"/>
        <v>0</v>
      </c>
      <c r="P47" s="2">
        <f t="shared" si="13"/>
        <v>0</v>
      </c>
      <c r="Q47" s="2">
        <f t="shared" si="14"/>
        <v>0</v>
      </c>
      <c r="R47" s="2">
        <f t="shared" si="15"/>
        <v>0</v>
      </c>
      <c r="S47" s="2">
        <f t="shared" si="16"/>
        <v>0</v>
      </c>
      <c r="T47" s="2">
        <f t="shared" si="17"/>
        <v>0</v>
      </c>
      <c r="U47" s="2">
        <f t="shared" si="18"/>
        <v>0</v>
      </c>
      <c r="V47" s="2">
        <f t="shared" si="19"/>
        <v>0</v>
      </c>
      <c r="W47" s="2">
        <f t="shared" si="20"/>
        <v>0</v>
      </c>
      <c r="X47" s="2">
        <f t="shared" si="21"/>
        <v>0</v>
      </c>
      <c r="Y47" s="2">
        <f t="shared" si="22"/>
        <v>0</v>
      </c>
      <c r="Z47" s="2">
        <f t="shared" si="23"/>
        <v>0</v>
      </c>
      <c r="AA47" s="2">
        <f t="shared" si="24"/>
        <v>0</v>
      </c>
      <c r="AB47" s="2">
        <f t="shared" si="25"/>
        <v>0</v>
      </c>
      <c r="AC47" s="2">
        <f t="shared" si="26"/>
        <v>0</v>
      </c>
      <c r="AD47" s="2">
        <f t="shared" si="27"/>
        <v>0</v>
      </c>
      <c r="AE47" s="2">
        <f t="shared" si="28"/>
        <v>0</v>
      </c>
      <c r="AF47" s="25">
        <f t="shared" si="29"/>
        <v>0</v>
      </c>
      <c r="BW47" s="12">
        <f ca="1" t="shared" si="31"/>
        <v>0.8153643516347029</v>
      </c>
      <c r="BX47" s="12">
        <f ca="1" t="shared" si="31"/>
        <v>0.9046244044170684</v>
      </c>
      <c r="BY47" s="12">
        <f ca="1" t="shared" si="31"/>
        <v>0.5276027800284906</v>
      </c>
      <c r="BZ47" s="12">
        <f ca="1" t="shared" si="31"/>
        <v>0.7982296598061058</v>
      </c>
      <c r="CA47" s="12">
        <f ca="1" t="shared" si="31"/>
        <v>0.6248159557653468</v>
      </c>
      <c r="CB47" s="12">
        <f ca="1" t="shared" si="31"/>
        <v>0.5288285714705729</v>
      </c>
      <c r="CC47" s="12">
        <f ca="1" t="shared" si="31"/>
        <v>0.8367274124968338</v>
      </c>
      <c r="CD47" s="12">
        <f ca="1" t="shared" si="31"/>
        <v>0.7112451314047501</v>
      </c>
      <c r="CE47" s="12">
        <f ca="1" t="shared" si="31"/>
        <v>0.34976252605070446</v>
      </c>
      <c r="CF47" s="12">
        <f ca="1" t="shared" si="31"/>
        <v>0.22909534396848863</v>
      </c>
      <c r="CG47" s="12">
        <f ca="1" t="shared" si="31"/>
        <v>0.15670011452683008</v>
      </c>
      <c r="CH47" s="12">
        <f ca="1" t="shared" si="31"/>
        <v>0.16315176799822573</v>
      </c>
      <c r="CI47" s="12">
        <f ca="1" t="shared" si="31"/>
        <v>0.5248405105748688</v>
      </c>
      <c r="CJ47" s="12">
        <f ca="1" t="shared" si="31"/>
        <v>0.6699813557864998</v>
      </c>
      <c r="CK47" s="12">
        <f ca="1" t="shared" si="31"/>
        <v>0.09822217921409226</v>
      </c>
      <c r="CL47" s="12">
        <f ca="1" t="shared" si="31"/>
        <v>0.8513490616001296</v>
      </c>
      <c r="CM47" s="12">
        <f ca="1" t="shared" si="33"/>
        <v>0.31046097487255775</v>
      </c>
      <c r="CN47" s="12">
        <f ca="1" t="shared" si="33"/>
        <v>0.24856122338965236</v>
      </c>
      <c r="CO47" s="12">
        <f ca="1" t="shared" si="33"/>
        <v>0.3311019097758643</v>
      </c>
      <c r="CP47" s="12">
        <f ca="1" t="shared" si="33"/>
        <v>0.9631829087631851</v>
      </c>
      <c r="CQ47" s="12">
        <f ca="1" t="shared" si="33"/>
        <v>0.6306739632411666</v>
      </c>
      <c r="CR47" s="12">
        <f ca="1" t="shared" si="33"/>
        <v>0.06031999149763312</v>
      </c>
      <c r="CS47" s="12">
        <f ca="1" t="shared" si="33"/>
        <v>0.6139634982548581</v>
      </c>
      <c r="CT47" s="12">
        <f ca="1" t="shared" si="33"/>
        <v>0.9468433609611591</v>
      </c>
      <c r="CU47" s="12">
        <f ca="1" t="shared" si="33"/>
        <v>0.1599749995431674</v>
      </c>
      <c r="CV47" s="12">
        <f ca="1" t="shared" si="33"/>
        <v>0.32579751344709984</v>
      </c>
      <c r="CW47" s="12">
        <f ca="1" t="shared" si="33"/>
        <v>0.8687065639675304</v>
      </c>
      <c r="CX47" s="12">
        <f ca="1" t="shared" si="33"/>
        <v>0.7784917251163703</v>
      </c>
      <c r="CY47" s="12">
        <f ca="1" t="shared" si="33"/>
        <v>0.7785593678729672</v>
      </c>
      <c r="CZ47" s="12">
        <f ca="1" t="shared" si="33"/>
        <v>0.44287888041087786</v>
      </c>
    </row>
    <row r="48" spans="3:104" ht="6" customHeight="1">
      <c r="C48" s="2">
        <f t="shared" si="0"/>
        <v>0</v>
      </c>
      <c r="D48" s="2">
        <f t="shared" si="1"/>
        <v>0</v>
      </c>
      <c r="E48" s="2">
        <f t="shared" si="2"/>
        <v>0</v>
      </c>
      <c r="F48" s="2">
        <f t="shared" si="3"/>
        <v>0</v>
      </c>
      <c r="G48" s="2">
        <f t="shared" si="4"/>
        <v>0</v>
      </c>
      <c r="H48" s="2">
        <f t="shared" si="5"/>
        <v>0</v>
      </c>
      <c r="I48" s="2">
        <f t="shared" si="6"/>
        <v>0</v>
      </c>
      <c r="J48" s="2">
        <f t="shared" si="7"/>
        <v>0</v>
      </c>
      <c r="K48" s="2">
        <f t="shared" si="8"/>
        <v>0</v>
      </c>
      <c r="L48" s="2">
        <f t="shared" si="9"/>
        <v>0</v>
      </c>
      <c r="M48" s="2">
        <f t="shared" si="10"/>
        <v>0</v>
      </c>
      <c r="N48" s="2">
        <f t="shared" si="11"/>
        <v>0</v>
      </c>
      <c r="O48" s="2">
        <f t="shared" si="12"/>
        <v>0</v>
      </c>
      <c r="P48" s="2">
        <f t="shared" si="13"/>
        <v>0</v>
      </c>
      <c r="Q48" s="2">
        <f t="shared" si="14"/>
        <v>0</v>
      </c>
      <c r="R48" s="2">
        <f t="shared" si="15"/>
        <v>0</v>
      </c>
      <c r="S48" s="2">
        <f t="shared" si="16"/>
        <v>0</v>
      </c>
      <c r="T48" s="2">
        <f t="shared" si="17"/>
        <v>1</v>
      </c>
      <c r="U48" s="2">
        <f t="shared" si="18"/>
        <v>0</v>
      </c>
      <c r="V48" s="2">
        <f t="shared" si="19"/>
        <v>0</v>
      </c>
      <c r="W48" s="2">
        <f t="shared" si="20"/>
        <v>0</v>
      </c>
      <c r="X48" s="2">
        <f t="shared" si="21"/>
        <v>0</v>
      </c>
      <c r="Y48" s="2">
        <f t="shared" si="22"/>
        <v>0</v>
      </c>
      <c r="Z48" s="2">
        <f t="shared" si="23"/>
        <v>0</v>
      </c>
      <c r="AA48" s="2">
        <f t="shared" si="24"/>
        <v>0</v>
      </c>
      <c r="AB48" s="2">
        <f t="shared" si="25"/>
        <v>0</v>
      </c>
      <c r="AC48" s="2">
        <f t="shared" si="26"/>
        <v>0</v>
      </c>
      <c r="AD48" s="2">
        <f t="shared" si="27"/>
        <v>0</v>
      </c>
      <c r="AE48" s="2">
        <f t="shared" si="28"/>
        <v>0</v>
      </c>
      <c r="AF48" s="25">
        <f t="shared" si="29"/>
        <v>0</v>
      </c>
      <c r="BW48" s="12">
        <f ca="1" t="shared" si="31"/>
        <v>0.7248115152314831</v>
      </c>
      <c r="BX48" s="12">
        <f ca="1" t="shared" si="31"/>
        <v>0.5852180883957976</v>
      </c>
      <c r="BY48" s="12">
        <f ca="1" t="shared" si="31"/>
        <v>0.6381731351280973</v>
      </c>
      <c r="BZ48" s="12">
        <f ca="1" t="shared" si="31"/>
        <v>0.7096870930431658</v>
      </c>
      <c r="CA48" s="12">
        <f ca="1" t="shared" si="31"/>
        <v>0.04826777693127582</v>
      </c>
      <c r="CB48" s="12">
        <f ca="1" t="shared" si="31"/>
        <v>0.2491642420598154</v>
      </c>
      <c r="CC48" s="12">
        <f ca="1" t="shared" si="31"/>
        <v>0.25334826944714783</v>
      </c>
      <c r="CD48" s="12">
        <f ca="1" t="shared" si="31"/>
        <v>0.3446812404388737</v>
      </c>
      <c r="CE48" s="12">
        <f ca="1" t="shared" si="31"/>
        <v>0.325789350178755</v>
      </c>
      <c r="CF48" s="12">
        <f ca="1" t="shared" si="31"/>
        <v>0.7885351055527408</v>
      </c>
      <c r="CG48" s="12">
        <f ca="1" t="shared" si="31"/>
        <v>0.41459863346696446</v>
      </c>
      <c r="CH48" s="12">
        <f ca="1" t="shared" si="31"/>
        <v>0.9845062790579744</v>
      </c>
      <c r="CI48" s="12">
        <f ca="1" t="shared" si="31"/>
        <v>0.047493628366456875</v>
      </c>
      <c r="CJ48" s="12">
        <f ca="1" t="shared" si="31"/>
        <v>0.6462511869729675</v>
      </c>
      <c r="CK48" s="12">
        <f ca="1" t="shared" si="31"/>
        <v>0.04423426151344234</v>
      </c>
      <c r="CL48" s="12">
        <f ca="1" t="shared" si="31"/>
        <v>0.6360093235172324</v>
      </c>
      <c r="CM48" s="12">
        <f ca="1" t="shared" si="33"/>
        <v>0.45889326273923636</v>
      </c>
      <c r="CN48" s="12">
        <f ca="1" t="shared" si="33"/>
        <v>0.002060362040318786</v>
      </c>
      <c r="CO48" s="12">
        <f ca="1" t="shared" si="33"/>
        <v>0.4461425979707984</v>
      </c>
      <c r="CP48" s="12">
        <f ca="1" t="shared" si="33"/>
        <v>0.7777816712112409</v>
      </c>
      <c r="CQ48" s="12">
        <f ca="1" t="shared" si="33"/>
        <v>0.805119965596544</v>
      </c>
      <c r="CR48" s="12">
        <f ca="1" t="shared" si="33"/>
        <v>0.29450912365836723</v>
      </c>
      <c r="CS48" s="12">
        <f ca="1" t="shared" si="33"/>
        <v>0.5854304488245992</v>
      </c>
      <c r="CT48" s="12">
        <f ca="1" t="shared" si="33"/>
        <v>0.7237649063883396</v>
      </c>
      <c r="CU48" s="12">
        <f ca="1" t="shared" si="33"/>
        <v>0.30647263988290074</v>
      </c>
      <c r="CV48" s="12">
        <f ca="1" t="shared" si="33"/>
        <v>0.0791232899682035</v>
      </c>
      <c r="CW48" s="12">
        <f ca="1" t="shared" si="33"/>
        <v>0.28115777772660205</v>
      </c>
      <c r="CX48" s="12">
        <f ca="1" t="shared" si="33"/>
        <v>0.4618620529587716</v>
      </c>
      <c r="CY48" s="12">
        <f ca="1" t="shared" si="33"/>
        <v>0.15854910809573663</v>
      </c>
      <c r="CZ48" s="12">
        <f ca="1" t="shared" si="33"/>
        <v>0.3221176082294923</v>
      </c>
    </row>
    <row r="49" spans="3:104" ht="6" customHeight="1">
      <c r="C49" s="2">
        <f t="shared" si="0"/>
        <v>0</v>
      </c>
      <c r="D49" s="2">
        <f t="shared" si="1"/>
        <v>0</v>
      </c>
      <c r="E49" s="2">
        <f t="shared" si="2"/>
        <v>0</v>
      </c>
      <c r="F49" s="2">
        <f t="shared" si="3"/>
        <v>0</v>
      </c>
      <c r="G49" s="2">
        <f t="shared" si="4"/>
        <v>0</v>
      </c>
      <c r="H49" s="2">
        <f t="shared" si="5"/>
        <v>0</v>
      </c>
      <c r="I49" s="2">
        <f t="shared" si="6"/>
        <v>0</v>
      </c>
      <c r="J49" s="2">
        <f t="shared" si="7"/>
        <v>0</v>
      </c>
      <c r="K49" s="2">
        <f t="shared" si="8"/>
        <v>0</v>
      </c>
      <c r="L49" s="2">
        <f t="shared" si="9"/>
        <v>0</v>
      </c>
      <c r="M49" s="2">
        <f t="shared" si="10"/>
        <v>0</v>
      </c>
      <c r="N49" s="2">
        <f t="shared" si="11"/>
        <v>0</v>
      </c>
      <c r="O49" s="2">
        <f t="shared" si="12"/>
        <v>0</v>
      </c>
      <c r="P49" s="2">
        <f t="shared" si="13"/>
        <v>0</v>
      </c>
      <c r="Q49" s="2">
        <f t="shared" si="14"/>
        <v>0</v>
      </c>
      <c r="R49" s="2">
        <f t="shared" si="15"/>
        <v>0</v>
      </c>
      <c r="S49" s="2">
        <f t="shared" si="16"/>
        <v>1</v>
      </c>
      <c r="T49" s="2">
        <f t="shared" si="17"/>
        <v>0</v>
      </c>
      <c r="U49" s="2">
        <f t="shared" si="18"/>
        <v>0</v>
      </c>
      <c r="V49" s="2">
        <f t="shared" si="19"/>
        <v>0</v>
      </c>
      <c r="W49" s="2">
        <f t="shared" si="20"/>
        <v>0</v>
      </c>
      <c r="X49" s="2">
        <f t="shared" si="21"/>
        <v>0</v>
      </c>
      <c r="Y49" s="2">
        <f t="shared" si="22"/>
        <v>0</v>
      </c>
      <c r="Z49" s="2">
        <f t="shared" si="23"/>
        <v>0</v>
      </c>
      <c r="AA49" s="2">
        <f t="shared" si="24"/>
        <v>0</v>
      </c>
      <c r="AB49" s="2">
        <f t="shared" si="25"/>
        <v>0</v>
      </c>
      <c r="AC49" s="2">
        <f t="shared" si="26"/>
        <v>0</v>
      </c>
      <c r="AD49" s="2">
        <f t="shared" si="27"/>
        <v>0</v>
      </c>
      <c r="AE49" s="2">
        <f t="shared" si="28"/>
        <v>0</v>
      </c>
      <c r="AF49" s="25">
        <f t="shared" si="29"/>
        <v>0</v>
      </c>
      <c r="BW49" s="12">
        <f ca="1" t="shared" si="31"/>
        <v>0.7283574218440134</v>
      </c>
      <c r="BX49" s="12">
        <f ca="1" t="shared" si="31"/>
        <v>0.4095669300557936</v>
      </c>
      <c r="BY49" s="12">
        <f ca="1" t="shared" si="31"/>
        <v>0.5681470779488247</v>
      </c>
      <c r="BZ49" s="12">
        <f ca="1" t="shared" si="31"/>
        <v>0.9837795354072396</v>
      </c>
      <c r="CA49" s="12">
        <f ca="1" t="shared" si="31"/>
        <v>0.9101442345002457</v>
      </c>
      <c r="CB49" s="12">
        <f ca="1" t="shared" si="31"/>
        <v>0.7378540269133156</v>
      </c>
      <c r="CC49" s="12">
        <f ca="1" t="shared" si="31"/>
        <v>0.6757253156723699</v>
      </c>
      <c r="CD49" s="12">
        <f ca="1" t="shared" si="31"/>
        <v>0.5096522183450878</v>
      </c>
      <c r="CE49" s="12">
        <f ca="1" t="shared" si="31"/>
        <v>0.5057633671071056</v>
      </c>
      <c r="CF49" s="12">
        <f ca="1" t="shared" si="31"/>
        <v>0.3133553588837623</v>
      </c>
      <c r="CG49" s="12">
        <f ca="1" t="shared" si="31"/>
        <v>0.6743065974296842</v>
      </c>
      <c r="CH49" s="12">
        <f ca="1" t="shared" si="31"/>
        <v>0.5764203569289226</v>
      </c>
      <c r="CI49" s="12">
        <f ca="1" t="shared" si="31"/>
        <v>0.23565239894858525</v>
      </c>
      <c r="CJ49" s="12">
        <f ca="1" t="shared" si="31"/>
        <v>0.5535370740557506</v>
      </c>
      <c r="CK49" s="12">
        <f ca="1" t="shared" si="31"/>
        <v>0.49893130152653065</v>
      </c>
      <c r="CL49" s="12">
        <f ca="1" t="shared" si="31"/>
        <v>0.21563929205747545</v>
      </c>
      <c r="CM49" s="12">
        <f ca="1" t="shared" si="33"/>
        <v>0.004814296466406853</v>
      </c>
      <c r="CN49" s="12">
        <f ca="1" t="shared" si="33"/>
        <v>0.49253259658170595</v>
      </c>
      <c r="CO49" s="12">
        <f ca="1" t="shared" si="33"/>
        <v>0.3739580289341382</v>
      </c>
      <c r="CP49" s="12">
        <f ca="1" t="shared" si="33"/>
        <v>0.8531291621713517</v>
      </c>
      <c r="CQ49" s="12">
        <f ca="1" t="shared" si="33"/>
        <v>0.7928286848451149</v>
      </c>
      <c r="CR49" s="12">
        <f ca="1" t="shared" si="33"/>
        <v>0.58184086387371</v>
      </c>
      <c r="CS49" s="12">
        <f ca="1" t="shared" si="33"/>
        <v>0.47045110370625043</v>
      </c>
      <c r="CT49" s="12">
        <f ca="1" t="shared" si="33"/>
        <v>0.5116164990854593</v>
      </c>
      <c r="CU49" s="12">
        <f ca="1" t="shared" si="33"/>
        <v>0.7969645182953249</v>
      </c>
      <c r="CV49" s="12">
        <f ca="1" t="shared" si="33"/>
        <v>0.19986117838570827</v>
      </c>
      <c r="CW49" s="12">
        <f ca="1" t="shared" si="33"/>
        <v>0.04795992604093269</v>
      </c>
      <c r="CX49" s="12">
        <f ca="1" t="shared" si="33"/>
        <v>0.2257606479999263</v>
      </c>
      <c r="CY49" s="12">
        <f ca="1" t="shared" si="33"/>
        <v>0.40665100727608827</v>
      </c>
      <c r="CZ49" s="12">
        <f ca="1" t="shared" si="33"/>
        <v>0.9308694584629207</v>
      </c>
    </row>
    <row r="50" spans="3:104" ht="6" customHeight="1">
      <c r="C50" s="2">
        <f t="shared" si="0"/>
        <v>0</v>
      </c>
      <c r="D50" s="2">
        <f t="shared" si="1"/>
        <v>0</v>
      </c>
      <c r="E50" s="2">
        <f t="shared" si="2"/>
        <v>0</v>
      </c>
      <c r="F50" s="2">
        <f t="shared" si="3"/>
        <v>0</v>
      </c>
      <c r="G50" s="2">
        <f t="shared" si="4"/>
        <v>0</v>
      </c>
      <c r="H50" s="2">
        <f t="shared" si="5"/>
        <v>0</v>
      </c>
      <c r="I50" s="2">
        <f t="shared" si="6"/>
        <v>0</v>
      </c>
      <c r="J50" s="2">
        <f t="shared" si="7"/>
        <v>0</v>
      </c>
      <c r="K50" s="2">
        <f t="shared" si="8"/>
        <v>0</v>
      </c>
      <c r="L50" s="2">
        <f t="shared" si="9"/>
        <v>0</v>
      </c>
      <c r="M50" s="2">
        <f t="shared" si="10"/>
        <v>0</v>
      </c>
      <c r="N50" s="2">
        <f t="shared" si="11"/>
        <v>0</v>
      </c>
      <c r="O50" s="2">
        <f t="shared" si="12"/>
        <v>0</v>
      </c>
      <c r="P50" s="2">
        <f t="shared" si="13"/>
        <v>0</v>
      </c>
      <c r="Q50" s="2">
        <f t="shared" si="14"/>
        <v>0</v>
      </c>
      <c r="R50" s="2">
        <f t="shared" si="15"/>
        <v>0</v>
      </c>
      <c r="S50" s="2">
        <f t="shared" si="16"/>
        <v>0</v>
      </c>
      <c r="T50" s="2">
        <f t="shared" si="17"/>
        <v>0</v>
      </c>
      <c r="U50" s="2">
        <f t="shared" si="18"/>
        <v>0</v>
      </c>
      <c r="V50" s="2">
        <f t="shared" si="19"/>
        <v>0</v>
      </c>
      <c r="W50" s="2">
        <f t="shared" si="20"/>
        <v>0</v>
      </c>
      <c r="X50" s="2">
        <f t="shared" si="21"/>
        <v>0</v>
      </c>
      <c r="Y50" s="2">
        <f t="shared" si="22"/>
        <v>0</v>
      </c>
      <c r="Z50" s="2">
        <f t="shared" si="23"/>
        <v>0</v>
      </c>
      <c r="AA50" s="2">
        <f t="shared" si="24"/>
        <v>0</v>
      </c>
      <c r="AB50" s="2">
        <f t="shared" si="25"/>
        <v>1</v>
      </c>
      <c r="AC50" s="2">
        <f t="shared" si="26"/>
        <v>0</v>
      </c>
      <c r="AD50" s="2">
        <f t="shared" si="27"/>
        <v>0</v>
      </c>
      <c r="AE50" s="2">
        <f t="shared" si="28"/>
        <v>0</v>
      </c>
      <c r="AF50" s="25">
        <f t="shared" si="29"/>
        <v>0</v>
      </c>
      <c r="BW50" s="12">
        <f aca="true" ca="1" t="shared" si="34" ref="BW50:CL52">RAND()</f>
        <v>0.2802785643440444</v>
      </c>
      <c r="BX50" s="12">
        <f ca="1" t="shared" si="34"/>
        <v>0.8271074228601691</v>
      </c>
      <c r="BY50" s="12">
        <f ca="1" t="shared" si="34"/>
        <v>0.23332690972111525</v>
      </c>
      <c r="BZ50" s="12">
        <f ca="1" t="shared" si="34"/>
        <v>0.7149073710728688</v>
      </c>
      <c r="CA50" s="12">
        <f ca="1" t="shared" si="34"/>
        <v>0.3166183066448358</v>
      </c>
      <c r="CB50" s="12">
        <f ca="1" t="shared" si="34"/>
        <v>0.7197165589325085</v>
      </c>
      <c r="CC50" s="12">
        <f ca="1" t="shared" si="34"/>
        <v>0.5476522761661853</v>
      </c>
      <c r="CD50" s="12">
        <f ca="1" t="shared" si="34"/>
        <v>0.7043312281056462</v>
      </c>
      <c r="CE50" s="12">
        <f ca="1" t="shared" si="34"/>
        <v>0.4483182255512306</v>
      </c>
      <c r="CF50" s="12">
        <f ca="1" t="shared" si="34"/>
        <v>0.14462013863548506</v>
      </c>
      <c r="CG50" s="12">
        <f ca="1" t="shared" si="34"/>
        <v>0.5257085390988003</v>
      </c>
      <c r="CH50" s="12">
        <f ca="1" t="shared" si="34"/>
        <v>0.19488948931805528</v>
      </c>
      <c r="CI50" s="12">
        <f ca="1" t="shared" si="34"/>
        <v>0.22100159262086216</v>
      </c>
      <c r="CJ50" s="12">
        <f ca="1" t="shared" si="34"/>
        <v>0.6679681294873121</v>
      </c>
      <c r="CK50" s="12">
        <f ca="1" t="shared" si="34"/>
        <v>0.32632669489214505</v>
      </c>
      <c r="CL50" s="12">
        <f ca="1" t="shared" si="34"/>
        <v>0.06579753575656322</v>
      </c>
      <c r="CM50" s="12">
        <f ca="1" t="shared" si="33"/>
        <v>0.40892566520737444</v>
      </c>
      <c r="CN50" s="12">
        <f ca="1" t="shared" si="33"/>
        <v>0.2702850016244214</v>
      </c>
      <c r="CO50" s="12">
        <f ca="1" t="shared" si="33"/>
        <v>0.680327953442301</v>
      </c>
      <c r="CP50" s="12">
        <f ca="1" t="shared" si="33"/>
        <v>0.7121577568382627</v>
      </c>
      <c r="CQ50" s="12">
        <f ca="1" t="shared" si="33"/>
        <v>0.3126569085775506</v>
      </c>
      <c r="CR50" s="12">
        <f ca="1" t="shared" si="33"/>
        <v>0.8148261401241881</v>
      </c>
      <c r="CS50" s="12">
        <f ca="1" t="shared" si="33"/>
        <v>0.6188491596511412</v>
      </c>
      <c r="CT50" s="12">
        <f ca="1" t="shared" si="33"/>
        <v>0.9289239338575142</v>
      </c>
      <c r="CU50" s="12">
        <f ca="1" t="shared" si="33"/>
        <v>0.1732814146464694</v>
      </c>
      <c r="CV50" s="12">
        <f ca="1" t="shared" si="33"/>
        <v>0.008100242975982441</v>
      </c>
      <c r="CW50" s="12">
        <f ca="1" t="shared" si="33"/>
        <v>0.7638132671235556</v>
      </c>
      <c r="CX50" s="12">
        <f ca="1" t="shared" si="33"/>
        <v>0.6214234204392786</v>
      </c>
      <c r="CY50" s="12">
        <f ca="1" t="shared" si="33"/>
        <v>0.2107391341547582</v>
      </c>
      <c r="CZ50" s="12">
        <f ca="1" t="shared" si="33"/>
        <v>0.8803635338802909</v>
      </c>
    </row>
    <row r="51" spans="3:104" ht="6" customHeight="1">
      <c r="C51" s="2">
        <f t="shared" si="0"/>
        <v>0</v>
      </c>
      <c r="D51" s="2">
        <f t="shared" si="1"/>
        <v>0</v>
      </c>
      <c r="E51" s="2">
        <f t="shared" si="2"/>
        <v>0</v>
      </c>
      <c r="F51" s="2">
        <f t="shared" si="3"/>
        <v>0</v>
      </c>
      <c r="G51" s="2">
        <f t="shared" si="4"/>
        <v>0</v>
      </c>
      <c r="H51" s="2">
        <f t="shared" si="5"/>
        <v>0</v>
      </c>
      <c r="I51" s="2">
        <f t="shared" si="6"/>
        <v>0</v>
      </c>
      <c r="J51" s="2">
        <f t="shared" si="7"/>
        <v>0</v>
      </c>
      <c r="K51" s="2">
        <f t="shared" si="8"/>
        <v>0</v>
      </c>
      <c r="L51" s="2">
        <f t="shared" si="9"/>
        <v>0</v>
      </c>
      <c r="M51" s="2">
        <f t="shared" si="10"/>
        <v>0</v>
      </c>
      <c r="N51" s="2">
        <f t="shared" si="11"/>
        <v>0</v>
      </c>
      <c r="O51" s="2">
        <f t="shared" si="12"/>
        <v>0</v>
      </c>
      <c r="P51" s="2">
        <f t="shared" si="13"/>
        <v>0</v>
      </c>
      <c r="Q51" s="2">
        <f t="shared" si="14"/>
        <v>0</v>
      </c>
      <c r="R51" s="2">
        <f t="shared" si="15"/>
        <v>0</v>
      </c>
      <c r="S51" s="2">
        <f t="shared" si="16"/>
        <v>0</v>
      </c>
      <c r="T51" s="2">
        <f t="shared" si="17"/>
        <v>0</v>
      </c>
      <c r="U51" s="2">
        <f t="shared" si="18"/>
        <v>0</v>
      </c>
      <c r="V51" s="2">
        <f t="shared" si="19"/>
        <v>0</v>
      </c>
      <c r="W51" s="2">
        <f t="shared" si="20"/>
        <v>0</v>
      </c>
      <c r="X51" s="2">
        <f t="shared" si="21"/>
        <v>0</v>
      </c>
      <c r="Y51" s="2">
        <f t="shared" si="22"/>
        <v>0</v>
      </c>
      <c r="Z51" s="2">
        <f t="shared" si="23"/>
        <v>0</v>
      </c>
      <c r="AA51" s="2">
        <f t="shared" si="24"/>
        <v>0</v>
      </c>
      <c r="AB51" s="2">
        <f t="shared" si="25"/>
        <v>0</v>
      </c>
      <c r="AC51" s="2">
        <f t="shared" si="26"/>
        <v>0</v>
      </c>
      <c r="AD51" s="2">
        <f t="shared" si="27"/>
        <v>0</v>
      </c>
      <c r="AE51" s="2">
        <f t="shared" si="28"/>
        <v>0</v>
      </c>
      <c r="AF51" s="25">
        <f t="shared" si="29"/>
        <v>0</v>
      </c>
      <c r="BW51" s="12">
        <f ca="1" t="shared" si="34"/>
        <v>0.2615932383366504</v>
      </c>
      <c r="BX51" s="12">
        <f ca="1" t="shared" si="34"/>
        <v>0.3185207042433815</v>
      </c>
      <c r="BY51" s="12">
        <f ca="1" t="shared" si="34"/>
        <v>0.40316337424995696</v>
      </c>
      <c r="BZ51" s="12">
        <f ca="1" t="shared" si="34"/>
        <v>0.6788255088273318</v>
      </c>
      <c r="CA51" s="12">
        <f ca="1" t="shared" si="34"/>
        <v>0.956649193225962</v>
      </c>
      <c r="CB51" s="12">
        <f ca="1" t="shared" si="34"/>
        <v>0.46305367217260684</v>
      </c>
      <c r="CC51" s="12">
        <f ca="1" t="shared" si="34"/>
        <v>0.8614414071718244</v>
      </c>
      <c r="CD51" s="12">
        <f ca="1" t="shared" si="34"/>
        <v>0.4273868344872396</v>
      </c>
      <c r="CE51" s="12">
        <f ca="1" t="shared" si="34"/>
        <v>0.5774284991798684</v>
      </c>
      <c r="CF51" s="12">
        <f ca="1" t="shared" si="34"/>
        <v>0.13661744548737875</v>
      </c>
      <c r="CG51" s="12">
        <f ca="1" t="shared" si="34"/>
        <v>0.9312591315467282</v>
      </c>
      <c r="CH51" s="12">
        <f ca="1" t="shared" si="34"/>
        <v>0.10725792041800553</v>
      </c>
      <c r="CI51" s="12">
        <f ca="1" t="shared" si="34"/>
        <v>0.5913634252322677</v>
      </c>
      <c r="CJ51" s="12">
        <f ca="1" t="shared" si="34"/>
        <v>0.9915262061011125</v>
      </c>
      <c r="CK51" s="12">
        <f ca="1" t="shared" si="34"/>
        <v>0.9901971190261403</v>
      </c>
      <c r="CL51" s="12">
        <f ca="1" t="shared" si="34"/>
        <v>0.9372329557236023</v>
      </c>
      <c r="CM51" s="12">
        <f ca="1" t="shared" si="33"/>
        <v>0.7761851614984181</v>
      </c>
      <c r="CN51" s="12">
        <f ca="1" t="shared" si="33"/>
        <v>0.12579807596412973</v>
      </c>
      <c r="CO51" s="12">
        <f ca="1" t="shared" si="33"/>
        <v>0.6742310437180754</v>
      </c>
      <c r="CP51" s="12">
        <f ca="1" t="shared" si="33"/>
        <v>0.8344073552185698</v>
      </c>
      <c r="CQ51" s="12">
        <f ca="1" t="shared" si="33"/>
        <v>0.9259626015739135</v>
      </c>
      <c r="CR51" s="12">
        <f ca="1" t="shared" si="33"/>
        <v>0.09003705740471979</v>
      </c>
      <c r="CS51" s="12">
        <f ca="1" t="shared" si="33"/>
        <v>0.46526777175304906</v>
      </c>
      <c r="CT51" s="12">
        <f ca="1" t="shared" si="33"/>
        <v>0.6061133866948594</v>
      </c>
      <c r="CU51" s="12">
        <f ca="1" t="shared" si="33"/>
        <v>0.8508977302138576</v>
      </c>
      <c r="CV51" s="12">
        <f ca="1" t="shared" si="33"/>
        <v>0.8779354302956568</v>
      </c>
      <c r="CW51" s="12">
        <f ca="1" t="shared" si="33"/>
        <v>0.41518793364536855</v>
      </c>
      <c r="CX51" s="12">
        <f ca="1" t="shared" si="33"/>
        <v>0.7720233311644844</v>
      </c>
      <c r="CY51" s="12">
        <f ca="1" t="shared" si="33"/>
        <v>0.25246236640134523</v>
      </c>
      <c r="CZ51" s="12">
        <f ca="1" t="shared" si="33"/>
        <v>0.6442274276114885</v>
      </c>
    </row>
    <row r="52" spans="3:104" ht="6" customHeight="1">
      <c r="C52" s="2">
        <f t="shared" si="0"/>
        <v>0</v>
      </c>
      <c r="D52" s="2">
        <f t="shared" si="1"/>
        <v>0</v>
      </c>
      <c r="E52" s="2">
        <f t="shared" si="2"/>
        <v>0</v>
      </c>
      <c r="F52" s="2">
        <f t="shared" si="3"/>
        <v>0</v>
      </c>
      <c r="G52" s="2">
        <f t="shared" si="4"/>
        <v>0</v>
      </c>
      <c r="H52" s="2">
        <f t="shared" si="5"/>
        <v>0</v>
      </c>
      <c r="I52" s="2">
        <f t="shared" si="6"/>
        <v>0</v>
      </c>
      <c r="J52" s="2">
        <f t="shared" si="7"/>
        <v>0</v>
      </c>
      <c r="K52" s="2">
        <f t="shared" si="8"/>
        <v>0</v>
      </c>
      <c r="L52" s="2">
        <f t="shared" si="9"/>
        <v>0</v>
      </c>
      <c r="M52" s="2">
        <f t="shared" si="10"/>
        <v>0</v>
      </c>
      <c r="N52" s="2">
        <f t="shared" si="11"/>
        <v>0</v>
      </c>
      <c r="O52" s="2">
        <f t="shared" si="12"/>
        <v>0</v>
      </c>
      <c r="P52" s="2">
        <f t="shared" si="13"/>
        <v>0</v>
      </c>
      <c r="Q52" s="2">
        <f t="shared" si="14"/>
        <v>0</v>
      </c>
      <c r="R52" s="2">
        <f t="shared" si="15"/>
        <v>0</v>
      </c>
      <c r="S52" s="2">
        <f t="shared" si="16"/>
        <v>0</v>
      </c>
      <c r="T52" s="2">
        <f t="shared" si="17"/>
        <v>0</v>
      </c>
      <c r="U52" s="2">
        <f t="shared" si="18"/>
        <v>0</v>
      </c>
      <c r="V52" s="2">
        <f t="shared" si="19"/>
        <v>0</v>
      </c>
      <c r="W52" s="2">
        <f t="shared" si="20"/>
        <v>0</v>
      </c>
      <c r="X52" s="2">
        <f t="shared" si="21"/>
        <v>0</v>
      </c>
      <c r="Y52" s="2">
        <f t="shared" si="22"/>
        <v>0</v>
      </c>
      <c r="Z52" s="2">
        <f t="shared" si="23"/>
        <v>0</v>
      </c>
      <c r="AA52" s="2">
        <f t="shared" si="24"/>
        <v>0</v>
      </c>
      <c r="AB52" s="2">
        <f t="shared" si="25"/>
        <v>0</v>
      </c>
      <c r="AC52" s="2">
        <f t="shared" si="26"/>
        <v>0</v>
      </c>
      <c r="AD52" s="2">
        <f t="shared" si="27"/>
        <v>0</v>
      </c>
      <c r="AE52" s="2">
        <f t="shared" si="28"/>
        <v>0</v>
      </c>
      <c r="AF52" s="25">
        <f t="shared" si="29"/>
        <v>0</v>
      </c>
      <c r="BW52" s="12">
        <f ca="1" t="shared" si="34"/>
        <v>0.16889357242900616</v>
      </c>
      <c r="BX52" s="12">
        <f ca="1" t="shared" si="34"/>
        <v>0.9151018252694556</v>
      </c>
      <c r="BY52" s="12">
        <f ca="1" t="shared" si="34"/>
        <v>0.4263529713234897</v>
      </c>
      <c r="BZ52" s="12">
        <f ca="1" t="shared" si="34"/>
        <v>0.42385836799238774</v>
      </c>
      <c r="CA52" s="12">
        <f ca="1" t="shared" si="34"/>
        <v>0.9243590532400061</v>
      </c>
      <c r="CB52" s="12">
        <f ca="1" t="shared" si="34"/>
        <v>0.34158887010002736</v>
      </c>
      <c r="CC52" s="12">
        <f ca="1" t="shared" si="34"/>
        <v>0.9556202523687436</v>
      </c>
      <c r="CD52" s="12">
        <f ca="1" t="shared" si="34"/>
        <v>0.3578255134308419</v>
      </c>
      <c r="CE52" s="12">
        <f ca="1" t="shared" si="34"/>
        <v>0.41569440429831617</v>
      </c>
      <c r="CF52" s="12">
        <f ca="1" t="shared" si="34"/>
        <v>0.7460716137630752</v>
      </c>
      <c r="CG52" s="12">
        <f ca="1" t="shared" si="34"/>
        <v>0.3806457671613521</v>
      </c>
      <c r="CH52" s="12">
        <f ca="1" t="shared" si="34"/>
        <v>0.5334062916391911</v>
      </c>
      <c r="CI52" s="12">
        <f ca="1" t="shared" si="34"/>
        <v>0.7945171884954574</v>
      </c>
      <c r="CJ52" s="12">
        <f ca="1" t="shared" si="34"/>
        <v>0.1646352138869549</v>
      </c>
      <c r="CK52" s="12">
        <f ca="1" t="shared" si="34"/>
        <v>0.09376258378408164</v>
      </c>
      <c r="CL52" s="12">
        <f ca="1" t="shared" si="34"/>
        <v>0.05366234346581983</v>
      </c>
      <c r="CM52" s="12">
        <f ca="1" t="shared" si="33"/>
        <v>0.22920217781653462</v>
      </c>
      <c r="CN52" s="12">
        <f ca="1" t="shared" si="33"/>
        <v>0.20591533618654867</v>
      </c>
      <c r="CO52" s="12">
        <f ca="1" t="shared" si="33"/>
        <v>0.5058436880944859</v>
      </c>
      <c r="CP52" s="12">
        <f ca="1" t="shared" si="33"/>
        <v>0.10218777594579898</v>
      </c>
      <c r="CQ52" s="12">
        <f ca="1" t="shared" si="33"/>
        <v>0.7974745636917373</v>
      </c>
      <c r="CR52" s="12">
        <f ca="1" t="shared" si="33"/>
        <v>0.2090170165520595</v>
      </c>
      <c r="CS52" s="12">
        <f ca="1" t="shared" si="33"/>
        <v>0.9674465577764393</v>
      </c>
      <c r="CT52" s="12">
        <f ca="1" t="shared" si="33"/>
        <v>0.5039709224102324</v>
      </c>
      <c r="CU52" s="12">
        <f ca="1" t="shared" si="33"/>
        <v>0.7097559908928615</v>
      </c>
      <c r="CV52" s="12">
        <f ca="1" t="shared" si="33"/>
        <v>0.7249135587923465</v>
      </c>
      <c r="CW52" s="12">
        <f ca="1" t="shared" si="33"/>
        <v>0.5873878996353215</v>
      </c>
      <c r="CX52" s="12">
        <f ca="1" t="shared" si="33"/>
        <v>0.9478893184919919</v>
      </c>
      <c r="CY52" s="12">
        <f ca="1" t="shared" si="33"/>
        <v>0.4323239098521787</v>
      </c>
      <c r="CZ52" s="12">
        <f ca="1" t="shared" si="33"/>
        <v>0.06444565824723547</v>
      </c>
    </row>
    <row r="54" ht="6" customHeight="1" thickBot="1"/>
    <row r="55" spans="3:55" ht="6" customHeight="1">
      <c r="C55" s="17">
        <f aca="true" t="shared" si="35" ref="C55:AF55">C7+2*C33</f>
        <v>0</v>
      </c>
      <c r="D55" s="18">
        <f t="shared" si="35"/>
        <v>0</v>
      </c>
      <c r="E55" s="18">
        <f t="shared" si="35"/>
        <v>0</v>
      </c>
      <c r="F55" s="18">
        <f t="shared" si="35"/>
        <v>0</v>
      </c>
      <c r="G55" s="18">
        <f t="shared" si="35"/>
        <v>0</v>
      </c>
      <c r="H55" s="18">
        <f t="shared" si="35"/>
        <v>0</v>
      </c>
      <c r="I55" s="18">
        <f t="shared" si="35"/>
        <v>0</v>
      </c>
      <c r="J55" s="18">
        <f t="shared" si="35"/>
        <v>0</v>
      </c>
      <c r="K55" s="18">
        <f t="shared" si="35"/>
        <v>1</v>
      </c>
      <c r="L55" s="18">
        <f t="shared" si="35"/>
        <v>0</v>
      </c>
      <c r="M55" s="18">
        <f t="shared" si="35"/>
        <v>0</v>
      </c>
      <c r="N55" s="18">
        <f t="shared" si="35"/>
        <v>0</v>
      </c>
      <c r="O55" s="18">
        <f t="shared" si="35"/>
        <v>0</v>
      </c>
      <c r="P55" s="18">
        <f t="shared" si="35"/>
        <v>0</v>
      </c>
      <c r="Q55" s="18">
        <f t="shared" si="35"/>
        <v>0</v>
      </c>
      <c r="R55" s="18">
        <f t="shared" si="35"/>
        <v>2</v>
      </c>
      <c r="S55" s="18">
        <f t="shared" si="35"/>
        <v>0</v>
      </c>
      <c r="T55" s="18">
        <f t="shared" si="35"/>
        <v>0</v>
      </c>
      <c r="U55" s="18">
        <f t="shared" si="35"/>
        <v>1</v>
      </c>
      <c r="V55" s="18">
        <f t="shared" si="35"/>
        <v>1</v>
      </c>
      <c r="W55" s="18">
        <f t="shared" si="35"/>
        <v>1</v>
      </c>
      <c r="X55" s="18">
        <f t="shared" si="35"/>
        <v>0</v>
      </c>
      <c r="Y55" s="18">
        <f t="shared" si="35"/>
        <v>0</v>
      </c>
      <c r="Z55" s="18">
        <f t="shared" si="35"/>
        <v>0</v>
      </c>
      <c r="AA55" s="18">
        <f t="shared" si="35"/>
        <v>0</v>
      </c>
      <c r="AB55" s="18">
        <f t="shared" si="35"/>
        <v>0</v>
      </c>
      <c r="AC55" s="18">
        <f t="shared" si="35"/>
        <v>0</v>
      </c>
      <c r="AD55" s="18">
        <f t="shared" si="35"/>
        <v>0</v>
      </c>
      <c r="AE55" s="18">
        <f t="shared" si="35"/>
        <v>0</v>
      </c>
      <c r="AF55" s="19">
        <f t="shared" si="35"/>
        <v>0</v>
      </c>
      <c r="BB55">
        <f>BT30</f>
        <v>0</v>
      </c>
      <c r="BC55">
        <f>BU30</f>
        <v>0</v>
      </c>
    </row>
    <row r="56" spans="3:55" ht="6" customHeight="1">
      <c r="C56" s="20">
        <f aca="true" t="shared" si="36" ref="C56:AF56">C8+2*C34</f>
        <v>0</v>
      </c>
      <c r="D56" s="13">
        <f t="shared" si="36"/>
        <v>0</v>
      </c>
      <c r="E56" s="13">
        <f t="shared" si="36"/>
        <v>0</v>
      </c>
      <c r="F56" s="13">
        <f t="shared" si="36"/>
        <v>0</v>
      </c>
      <c r="G56" s="13">
        <f t="shared" si="36"/>
        <v>1</v>
      </c>
      <c r="H56" s="13">
        <f t="shared" si="36"/>
        <v>0</v>
      </c>
      <c r="I56" s="13">
        <f t="shared" si="36"/>
        <v>0</v>
      </c>
      <c r="J56" s="13">
        <f t="shared" si="36"/>
        <v>1</v>
      </c>
      <c r="K56" s="13">
        <f t="shared" si="36"/>
        <v>0</v>
      </c>
      <c r="L56" s="13">
        <f t="shared" si="36"/>
        <v>0</v>
      </c>
      <c r="M56" s="13">
        <f t="shared" si="36"/>
        <v>0</v>
      </c>
      <c r="N56" s="13">
        <f t="shared" si="36"/>
        <v>0</v>
      </c>
      <c r="O56" s="13">
        <f t="shared" si="36"/>
        <v>0</v>
      </c>
      <c r="P56" s="13">
        <f t="shared" si="36"/>
        <v>0</v>
      </c>
      <c r="Q56" s="13">
        <f t="shared" si="36"/>
        <v>0</v>
      </c>
      <c r="R56" s="13">
        <f t="shared" si="36"/>
        <v>0</v>
      </c>
      <c r="S56" s="13">
        <f t="shared" si="36"/>
        <v>0</v>
      </c>
      <c r="T56" s="13">
        <f t="shared" si="36"/>
        <v>0</v>
      </c>
      <c r="U56" s="13">
        <f t="shared" si="36"/>
        <v>3</v>
      </c>
      <c r="V56" s="13">
        <f t="shared" si="36"/>
        <v>2</v>
      </c>
      <c r="W56" s="13">
        <f t="shared" si="36"/>
        <v>1</v>
      </c>
      <c r="X56" s="13">
        <f t="shared" si="36"/>
        <v>1</v>
      </c>
      <c r="Y56" s="13">
        <f t="shared" si="36"/>
        <v>1</v>
      </c>
      <c r="Z56" s="13">
        <f t="shared" si="36"/>
        <v>0</v>
      </c>
      <c r="AA56" s="13">
        <f t="shared" si="36"/>
        <v>0</v>
      </c>
      <c r="AB56" s="13">
        <f t="shared" si="36"/>
        <v>0</v>
      </c>
      <c r="AC56" s="13">
        <f t="shared" si="36"/>
        <v>0</v>
      </c>
      <c r="AD56" s="13">
        <f t="shared" si="36"/>
        <v>0</v>
      </c>
      <c r="AE56" s="13">
        <f t="shared" si="36"/>
        <v>0</v>
      </c>
      <c r="AF56" s="14">
        <f t="shared" si="36"/>
        <v>0</v>
      </c>
      <c r="BB56">
        <f aca="true" t="shared" si="37" ref="BB56:BB75">BT31</f>
        <v>0</v>
      </c>
      <c r="BC56">
        <f aca="true" t="shared" si="38" ref="BC56:BC75">BU31</f>
        <v>0</v>
      </c>
    </row>
    <row r="57" spans="3:55" ht="6" customHeight="1">
      <c r="C57" s="20">
        <f aca="true" t="shared" si="39" ref="C57:AF57">C9+2*C35</f>
        <v>0</v>
      </c>
      <c r="D57" s="13">
        <f t="shared" si="39"/>
        <v>0</v>
      </c>
      <c r="E57" s="13">
        <f t="shared" si="39"/>
        <v>0</v>
      </c>
      <c r="F57" s="13">
        <f t="shared" si="39"/>
        <v>0</v>
      </c>
      <c r="G57" s="13">
        <f t="shared" si="39"/>
        <v>1</v>
      </c>
      <c r="H57" s="13">
        <f t="shared" si="39"/>
        <v>0</v>
      </c>
      <c r="I57" s="13">
        <f t="shared" si="39"/>
        <v>1</v>
      </c>
      <c r="J57" s="13">
        <f t="shared" si="39"/>
        <v>0</v>
      </c>
      <c r="K57" s="13">
        <f t="shared" si="39"/>
        <v>0</v>
      </c>
      <c r="L57" s="13">
        <f t="shared" si="39"/>
        <v>0</v>
      </c>
      <c r="M57" s="13">
        <f t="shared" si="39"/>
        <v>0</v>
      </c>
      <c r="N57" s="13">
        <f t="shared" si="39"/>
        <v>0</v>
      </c>
      <c r="O57" s="13">
        <f t="shared" si="39"/>
        <v>0</v>
      </c>
      <c r="P57" s="13">
        <f t="shared" si="39"/>
        <v>0</v>
      </c>
      <c r="Q57" s="13">
        <f t="shared" si="39"/>
        <v>0</v>
      </c>
      <c r="R57" s="13">
        <f t="shared" si="39"/>
        <v>0</v>
      </c>
      <c r="S57" s="13">
        <f t="shared" si="39"/>
        <v>0</v>
      </c>
      <c r="T57" s="13">
        <f t="shared" si="39"/>
        <v>0</v>
      </c>
      <c r="U57" s="13">
        <f t="shared" si="39"/>
        <v>1</v>
      </c>
      <c r="V57" s="13">
        <f t="shared" si="39"/>
        <v>0</v>
      </c>
      <c r="W57" s="13">
        <f t="shared" si="39"/>
        <v>1</v>
      </c>
      <c r="X57" s="13">
        <f t="shared" si="39"/>
        <v>0</v>
      </c>
      <c r="Y57" s="13">
        <f t="shared" si="39"/>
        <v>1</v>
      </c>
      <c r="Z57" s="13">
        <f t="shared" si="39"/>
        <v>0</v>
      </c>
      <c r="AA57" s="13">
        <f t="shared" si="39"/>
        <v>0</v>
      </c>
      <c r="AB57" s="13">
        <f t="shared" si="39"/>
        <v>0</v>
      </c>
      <c r="AC57" s="13">
        <f t="shared" si="39"/>
        <v>0</v>
      </c>
      <c r="AD57" s="13">
        <f t="shared" si="39"/>
        <v>0</v>
      </c>
      <c r="AE57" s="13">
        <f t="shared" si="39"/>
        <v>0</v>
      </c>
      <c r="AF57" s="14">
        <f t="shared" si="39"/>
        <v>0</v>
      </c>
      <c r="BB57">
        <f t="shared" si="37"/>
        <v>0</v>
      </c>
      <c r="BC57">
        <f t="shared" si="38"/>
        <v>0</v>
      </c>
    </row>
    <row r="58" spans="3:55" ht="6" customHeight="1">
      <c r="C58" s="20">
        <f aca="true" t="shared" si="40" ref="C58:AF58">C10+2*C36</f>
        <v>0</v>
      </c>
      <c r="D58" s="13">
        <f t="shared" si="40"/>
        <v>0</v>
      </c>
      <c r="E58" s="13">
        <f t="shared" si="40"/>
        <v>0</v>
      </c>
      <c r="F58" s="13">
        <f t="shared" si="40"/>
        <v>0</v>
      </c>
      <c r="G58" s="13">
        <f t="shared" si="40"/>
        <v>1</v>
      </c>
      <c r="H58" s="13">
        <f t="shared" si="40"/>
        <v>3</v>
      </c>
      <c r="I58" s="13">
        <f t="shared" si="40"/>
        <v>0</v>
      </c>
      <c r="J58" s="13">
        <f t="shared" si="40"/>
        <v>0</v>
      </c>
      <c r="K58" s="13">
        <f t="shared" si="40"/>
        <v>0</v>
      </c>
      <c r="L58" s="13">
        <f t="shared" si="40"/>
        <v>0</v>
      </c>
      <c r="M58" s="13">
        <f t="shared" si="40"/>
        <v>0</v>
      </c>
      <c r="N58" s="13">
        <f t="shared" si="40"/>
        <v>0</v>
      </c>
      <c r="O58" s="13">
        <f t="shared" si="40"/>
        <v>0</v>
      </c>
      <c r="P58" s="13">
        <f t="shared" si="40"/>
        <v>0</v>
      </c>
      <c r="Q58" s="13">
        <f t="shared" si="40"/>
        <v>0</v>
      </c>
      <c r="R58" s="13">
        <f t="shared" si="40"/>
        <v>0</v>
      </c>
      <c r="S58" s="13">
        <f t="shared" si="40"/>
        <v>0</v>
      </c>
      <c r="T58" s="13">
        <f t="shared" si="40"/>
        <v>0</v>
      </c>
      <c r="U58" s="13">
        <f t="shared" si="40"/>
        <v>1</v>
      </c>
      <c r="V58" s="13">
        <f t="shared" si="40"/>
        <v>1</v>
      </c>
      <c r="W58" s="13">
        <f t="shared" si="40"/>
        <v>1</v>
      </c>
      <c r="X58" s="13">
        <f t="shared" si="40"/>
        <v>0</v>
      </c>
      <c r="Y58" s="13">
        <f t="shared" si="40"/>
        <v>1</v>
      </c>
      <c r="Z58" s="13">
        <f t="shared" si="40"/>
        <v>0</v>
      </c>
      <c r="AA58" s="13">
        <f t="shared" si="40"/>
        <v>0</v>
      </c>
      <c r="AB58" s="13">
        <f t="shared" si="40"/>
        <v>0</v>
      </c>
      <c r="AC58" s="13">
        <f t="shared" si="40"/>
        <v>0</v>
      </c>
      <c r="AD58" s="13">
        <f t="shared" si="40"/>
        <v>0</v>
      </c>
      <c r="AE58" s="13">
        <f t="shared" si="40"/>
        <v>2</v>
      </c>
      <c r="AF58" s="14">
        <f t="shared" si="40"/>
        <v>0</v>
      </c>
      <c r="BB58">
        <f t="shared" si="37"/>
        <v>0</v>
      </c>
      <c r="BC58">
        <f t="shared" si="38"/>
        <v>0</v>
      </c>
    </row>
    <row r="59" spans="3:55" ht="6" customHeight="1">
      <c r="C59" s="20">
        <f aca="true" t="shared" si="41" ref="C59:AF59">C11+2*C37</f>
        <v>0</v>
      </c>
      <c r="D59" s="13">
        <f t="shared" si="41"/>
        <v>0</v>
      </c>
      <c r="E59" s="13">
        <f t="shared" si="41"/>
        <v>0</v>
      </c>
      <c r="F59" s="13">
        <f t="shared" si="41"/>
        <v>0</v>
      </c>
      <c r="G59" s="13">
        <f t="shared" si="41"/>
        <v>1</v>
      </c>
      <c r="H59" s="13">
        <f t="shared" si="41"/>
        <v>0</v>
      </c>
      <c r="I59" s="13">
        <f t="shared" si="41"/>
        <v>0</v>
      </c>
      <c r="J59" s="13">
        <f t="shared" si="41"/>
        <v>0</v>
      </c>
      <c r="K59" s="13">
        <f t="shared" si="41"/>
        <v>0</v>
      </c>
      <c r="L59" s="13">
        <f t="shared" si="41"/>
        <v>0</v>
      </c>
      <c r="M59" s="13">
        <f t="shared" si="41"/>
        <v>0</v>
      </c>
      <c r="N59" s="13">
        <f t="shared" si="41"/>
        <v>0</v>
      </c>
      <c r="O59" s="13">
        <f t="shared" si="41"/>
        <v>0</v>
      </c>
      <c r="P59" s="13">
        <f t="shared" si="41"/>
        <v>0</v>
      </c>
      <c r="Q59" s="13">
        <f t="shared" si="41"/>
        <v>2</v>
      </c>
      <c r="R59" s="13">
        <f t="shared" si="41"/>
        <v>0</v>
      </c>
      <c r="S59" s="13">
        <f t="shared" si="41"/>
        <v>0</v>
      </c>
      <c r="T59" s="13">
        <f t="shared" si="41"/>
        <v>0</v>
      </c>
      <c r="U59" s="13">
        <f t="shared" si="41"/>
        <v>0</v>
      </c>
      <c r="V59" s="13">
        <f t="shared" si="41"/>
        <v>0</v>
      </c>
      <c r="W59" s="13">
        <f t="shared" si="41"/>
        <v>1</v>
      </c>
      <c r="X59" s="13">
        <f t="shared" si="41"/>
        <v>1</v>
      </c>
      <c r="Y59" s="13">
        <f t="shared" si="41"/>
        <v>1</v>
      </c>
      <c r="Z59" s="13">
        <f t="shared" si="41"/>
        <v>0</v>
      </c>
      <c r="AA59" s="13">
        <f t="shared" si="41"/>
        <v>2</v>
      </c>
      <c r="AB59" s="13">
        <f t="shared" si="41"/>
        <v>0</v>
      </c>
      <c r="AC59" s="13">
        <f t="shared" si="41"/>
        <v>0</v>
      </c>
      <c r="AD59" s="13">
        <f t="shared" si="41"/>
        <v>0</v>
      </c>
      <c r="AE59" s="13">
        <f t="shared" si="41"/>
        <v>0</v>
      </c>
      <c r="AF59" s="14">
        <f t="shared" si="41"/>
        <v>0</v>
      </c>
      <c r="BB59">
        <f t="shared" si="37"/>
        <v>0</v>
      </c>
      <c r="BC59">
        <f t="shared" si="38"/>
        <v>0</v>
      </c>
    </row>
    <row r="60" spans="3:55" ht="6" customHeight="1">
      <c r="C60" s="20">
        <f aca="true" t="shared" si="42" ref="C60:AF60">C12+2*C38</f>
        <v>0</v>
      </c>
      <c r="D60" s="13">
        <f t="shared" si="42"/>
        <v>0</v>
      </c>
      <c r="E60" s="13">
        <f t="shared" si="42"/>
        <v>0</v>
      </c>
      <c r="F60" s="13">
        <f t="shared" si="42"/>
        <v>1</v>
      </c>
      <c r="G60" s="13">
        <f t="shared" si="42"/>
        <v>1</v>
      </c>
      <c r="H60" s="13">
        <f t="shared" si="42"/>
        <v>0</v>
      </c>
      <c r="I60" s="13">
        <f t="shared" si="42"/>
        <v>0</v>
      </c>
      <c r="J60" s="13">
        <f t="shared" si="42"/>
        <v>0</v>
      </c>
      <c r="K60" s="13">
        <f t="shared" si="42"/>
        <v>0</v>
      </c>
      <c r="L60" s="13">
        <f t="shared" si="42"/>
        <v>0</v>
      </c>
      <c r="M60" s="13">
        <f t="shared" si="42"/>
        <v>0</v>
      </c>
      <c r="N60" s="13">
        <f t="shared" si="42"/>
        <v>1</v>
      </c>
      <c r="O60" s="13">
        <f t="shared" si="42"/>
        <v>1</v>
      </c>
      <c r="P60" s="13">
        <f t="shared" si="42"/>
        <v>1</v>
      </c>
      <c r="Q60" s="13">
        <f t="shared" si="42"/>
        <v>0</v>
      </c>
      <c r="R60" s="13">
        <f t="shared" si="42"/>
        <v>0</v>
      </c>
      <c r="S60" s="13">
        <f t="shared" si="42"/>
        <v>0</v>
      </c>
      <c r="T60" s="13">
        <f t="shared" si="42"/>
        <v>0</v>
      </c>
      <c r="U60" s="13">
        <f t="shared" si="42"/>
        <v>0</v>
      </c>
      <c r="V60" s="13">
        <f t="shared" si="42"/>
        <v>0</v>
      </c>
      <c r="W60" s="13">
        <f t="shared" si="42"/>
        <v>0</v>
      </c>
      <c r="X60" s="13">
        <f t="shared" si="42"/>
        <v>0</v>
      </c>
      <c r="Y60" s="13">
        <f t="shared" si="42"/>
        <v>0</v>
      </c>
      <c r="Z60" s="13">
        <f t="shared" si="42"/>
        <v>0</v>
      </c>
      <c r="AA60" s="13">
        <f t="shared" si="42"/>
        <v>0</v>
      </c>
      <c r="AB60" s="13">
        <f t="shared" si="42"/>
        <v>2</v>
      </c>
      <c r="AC60" s="13">
        <f t="shared" si="42"/>
        <v>0</v>
      </c>
      <c r="AD60" s="13">
        <f t="shared" si="42"/>
        <v>0</v>
      </c>
      <c r="AE60" s="13">
        <f t="shared" si="42"/>
        <v>0</v>
      </c>
      <c r="AF60" s="14">
        <f t="shared" si="42"/>
        <v>0</v>
      </c>
      <c r="BB60">
        <f t="shared" si="37"/>
        <v>0</v>
      </c>
      <c r="BC60">
        <f t="shared" si="38"/>
        <v>0</v>
      </c>
    </row>
    <row r="61" spans="3:55" ht="6" customHeight="1">
      <c r="C61" s="20">
        <f aca="true" t="shared" si="43" ref="C61:AF61">C13+2*C39</f>
        <v>0</v>
      </c>
      <c r="D61" s="13">
        <f t="shared" si="43"/>
        <v>0</v>
      </c>
      <c r="E61" s="13">
        <f t="shared" si="43"/>
        <v>1</v>
      </c>
      <c r="F61" s="13">
        <f t="shared" si="43"/>
        <v>0</v>
      </c>
      <c r="G61" s="13">
        <f t="shared" si="43"/>
        <v>1</v>
      </c>
      <c r="H61" s="13">
        <f t="shared" si="43"/>
        <v>0</v>
      </c>
      <c r="I61" s="13">
        <f t="shared" si="43"/>
        <v>0</v>
      </c>
      <c r="J61" s="13">
        <f t="shared" si="43"/>
        <v>0</v>
      </c>
      <c r="K61" s="13">
        <f t="shared" si="43"/>
        <v>0</v>
      </c>
      <c r="L61" s="13">
        <f t="shared" si="43"/>
        <v>1</v>
      </c>
      <c r="M61" s="13">
        <f t="shared" si="43"/>
        <v>1</v>
      </c>
      <c r="N61" s="13">
        <f t="shared" si="43"/>
        <v>1</v>
      </c>
      <c r="O61" s="13">
        <f t="shared" si="43"/>
        <v>0</v>
      </c>
      <c r="P61" s="13">
        <f t="shared" si="43"/>
        <v>1</v>
      </c>
      <c r="Q61" s="13">
        <f t="shared" si="43"/>
        <v>0</v>
      </c>
      <c r="R61" s="13">
        <f t="shared" si="43"/>
        <v>0</v>
      </c>
      <c r="S61" s="13">
        <f t="shared" si="43"/>
        <v>0</v>
      </c>
      <c r="T61" s="13">
        <f t="shared" si="43"/>
        <v>0</v>
      </c>
      <c r="U61" s="13">
        <f t="shared" si="43"/>
        <v>0</v>
      </c>
      <c r="V61" s="13">
        <f t="shared" si="43"/>
        <v>0</v>
      </c>
      <c r="W61" s="13">
        <f t="shared" si="43"/>
        <v>0</v>
      </c>
      <c r="X61" s="13">
        <f t="shared" si="43"/>
        <v>0</v>
      </c>
      <c r="Y61" s="13">
        <f t="shared" si="43"/>
        <v>0</v>
      </c>
      <c r="Z61" s="13">
        <f t="shared" si="43"/>
        <v>0</v>
      </c>
      <c r="AA61" s="13">
        <f t="shared" si="43"/>
        <v>0</v>
      </c>
      <c r="AB61" s="13">
        <f t="shared" si="43"/>
        <v>0</v>
      </c>
      <c r="AC61" s="13">
        <f t="shared" si="43"/>
        <v>0</v>
      </c>
      <c r="AD61" s="13">
        <f t="shared" si="43"/>
        <v>0</v>
      </c>
      <c r="AE61" s="13">
        <f t="shared" si="43"/>
        <v>0</v>
      </c>
      <c r="AF61" s="14">
        <f t="shared" si="43"/>
        <v>0</v>
      </c>
      <c r="BB61">
        <f t="shared" si="37"/>
        <v>0</v>
      </c>
      <c r="BC61">
        <f t="shared" si="38"/>
        <v>0</v>
      </c>
    </row>
    <row r="62" spans="3:55" ht="6" customHeight="1">
      <c r="C62" s="20">
        <f aca="true" t="shared" si="44" ref="C62:AF62">C14+2*C40</f>
        <v>0</v>
      </c>
      <c r="D62" s="13">
        <f t="shared" si="44"/>
        <v>1</v>
      </c>
      <c r="E62" s="13">
        <f t="shared" si="44"/>
        <v>0</v>
      </c>
      <c r="F62" s="13">
        <f t="shared" si="44"/>
        <v>0</v>
      </c>
      <c r="G62" s="13">
        <f t="shared" si="44"/>
        <v>1</v>
      </c>
      <c r="H62" s="13">
        <f t="shared" si="44"/>
        <v>0</v>
      </c>
      <c r="I62" s="13">
        <f t="shared" si="44"/>
        <v>0</v>
      </c>
      <c r="J62" s="13">
        <f t="shared" si="44"/>
        <v>0</v>
      </c>
      <c r="K62" s="13">
        <f t="shared" si="44"/>
        <v>0</v>
      </c>
      <c r="L62" s="13">
        <f t="shared" si="44"/>
        <v>1</v>
      </c>
      <c r="M62" s="13">
        <f t="shared" si="44"/>
        <v>0</v>
      </c>
      <c r="N62" s="13">
        <f t="shared" si="44"/>
        <v>1</v>
      </c>
      <c r="O62" s="13">
        <f t="shared" si="44"/>
        <v>2</v>
      </c>
      <c r="P62" s="13">
        <f t="shared" si="44"/>
        <v>1</v>
      </c>
      <c r="Q62" s="13">
        <f t="shared" si="44"/>
        <v>0</v>
      </c>
      <c r="R62" s="13">
        <f t="shared" si="44"/>
        <v>0</v>
      </c>
      <c r="S62" s="13">
        <f t="shared" si="44"/>
        <v>0</v>
      </c>
      <c r="T62" s="13">
        <f t="shared" si="44"/>
        <v>0</v>
      </c>
      <c r="U62" s="13">
        <f t="shared" si="44"/>
        <v>0</v>
      </c>
      <c r="V62" s="13">
        <f t="shared" si="44"/>
        <v>2</v>
      </c>
      <c r="W62" s="13">
        <f t="shared" si="44"/>
        <v>0</v>
      </c>
      <c r="X62" s="13">
        <f t="shared" si="44"/>
        <v>0</v>
      </c>
      <c r="Y62" s="13">
        <f t="shared" si="44"/>
        <v>0</v>
      </c>
      <c r="Z62" s="13">
        <f t="shared" si="44"/>
        <v>0</v>
      </c>
      <c r="AA62" s="13">
        <f t="shared" si="44"/>
        <v>0</v>
      </c>
      <c r="AB62" s="13">
        <f t="shared" si="44"/>
        <v>0</v>
      </c>
      <c r="AC62" s="13">
        <f t="shared" si="44"/>
        <v>0</v>
      </c>
      <c r="AD62" s="13">
        <f t="shared" si="44"/>
        <v>0</v>
      </c>
      <c r="AE62" s="13">
        <f t="shared" si="44"/>
        <v>0</v>
      </c>
      <c r="AF62" s="14">
        <f t="shared" si="44"/>
        <v>0</v>
      </c>
      <c r="BB62">
        <f t="shared" si="37"/>
        <v>0</v>
      </c>
      <c r="BC62">
        <f t="shared" si="38"/>
        <v>0</v>
      </c>
    </row>
    <row r="63" spans="3:55" ht="6" customHeight="1">
      <c r="C63" s="20">
        <f aca="true" t="shared" si="45" ref="C63:AF63">C15+2*C41</f>
        <v>1</v>
      </c>
      <c r="D63" s="13">
        <f t="shared" si="45"/>
        <v>0</v>
      </c>
      <c r="E63" s="13">
        <f t="shared" si="45"/>
        <v>0</v>
      </c>
      <c r="F63" s="13">
        <f t="shared" si="45"/>
        <v>0</v>
      </c>
      <c r="G63" s="13">
        <f t="shared" si="45"/>
        <v>0</v>
      </c>
      <c r="H63" s="13">
        <f t="shared" si="45"/>
        <v>0</v>
      </c>
      <c r="I63" s="13">
        <f t="shared" si="45"/>
        <v>1</v>
      </c>
      <c r="J63" s="13">
        <f t="shared" si="45"/>
        <v>1</v>
      </c>
      <c r="K63" s="13">
        <f t="shared" si="45"/>
        <v>1</v>
      </c>
      <c r="L63" s="13">
        <f t="shared" si="45"/>
        <v>1</v>
      </c>
      <c r="M63" s="13">
        <f t="shared" si="45"/>
        <v>0</v>
      </c>
      <c r="N63" s="13">
        <f t="shared" si="45"/>
        <v>1</v>
      </c>
      <c r="O63" s="13">
        <f t="shared" si="45"/>
        <v>1</v>
      </c>
      <c r="P63" s="13">
        <f t="shared" si="45"/>
        <v>1</v>
      </c>
      <c r="Q63" s="13">
        <f t="shared" si="45"/>
        <v>1</v>
      </c>
      <c r="R63" s="13">
        <f t="shared" si="45"/>
        <v>1</v>
      </c>
      <c r="S63" s="13">
        <f t="shared" si="45"/>
        <v>1</v>
      </c>
      <c r="T63" s="13">
        <f t="shared" si="45"/>
        <v>0</v>
      </c>
      <c r="U63" s="13">
        <f t="shared" si="45"/>
        <v>0</v>
      </c>
      <c r="V63" s="13">
        <f t="shared" si="45"/>
        <v>0</v>
      </c>
      <c r="W63" s="13">
        <f t="shared" si="45"/>
        <v>0</v>
      </c>
      <c r="X63" s="13">
        <f t="shared" si="45"/>
        <v>0</v>
      </c>
      <c r="Y63" s="13">
        <f t="shared" si="45"/>
        <v>0</v>
      </c>
      <c r="Z63" s="13">
        <f t="shared" si="45"/>
        <v>0</v>
      </c>
      <c r="AA63" s="13">
        <f t="shared" si="45"/>
        <v>0</v>
      </c>
      <c r="AB63" s="13">
        <f t="shared" si="45"/>
        <v>0</v>
      </c>
      <c r="AC63" s="13">
        <f t="shared" si="45"/>
        <v>0</v>
      </c>
      <c r="AD63" s="13">
        <f t="shared" si="45"/>
        <v>0</v>
      </c>
      <c r="AE63" s="13">
        <f t="shared" si="45"/>
        <v>0</v>
      </c>
      <c r="AF63" s="14">
        <f t="shared" si="45"/>
        <v>0</v>
      </c>
      <c r="BB63">
        <f t="shared" si="37"/>
        <v>0</v>
      </c>
      <c r="BC63">
        <f t="shared" si="38"/>
        <v>0</v>
      </c>
    </row>
    <row r="64" spans="3:55" ht="6" customHeight="1">
      <c r="C64" s="20">
        <f aca="true" t="shared" si="46" ref="C64:AF64">C16+2*C42</f>
        <v>0</v>
      </c>
      <c r="D64" s="13">
        <f t="shared" si="46"/>
        <v>0</v>
      </c>
      <c r="E64" s="13">
        <f t="shared" si="46"/>
        <v>0</v>
      </c>
      <c r="F64" s="13">
        <f t="shared" si="46"/>
        <v>0</v>
      </c>
      <c r="G64" s="13">
        <f t="shared" si="46"/>
        <v>0</v>
      </c>
      <c r="H64" s="13">
        <f t="shared" si="46"/>
        <v>0</v>
      </c>
      <c r="I64" s="13">
        <f t="shared" si="46"/>
        <v>1</v>
      </c>
      <c r="J64" s="13">
        <f t="shared" si="46"/>
        <v>0</v>
      </c>
      <c r="K64" s="13">
        <f t="shared" si="46"/>
        <v>1</v>
      </c>
      <c r="L64" s="13">
        <f t="shared" si="46"/>
        <v>1</v>
      </c>
      <c r="M64" s="13">
        <f t="shared" si="46"/>
        <v>1</v>
      </c>
      <c r="N64" s="13">
        <f t="shared" si="46"/>
        <v>1</v>
      </c>
      <c r="O64" s="13">
        <f t="shared" si="46"/>
        <v>2</v>
      </c>
      <c r="P64" s="13">
        <f t="shared" si="46"/>
        <v>0</v>
      </c>
      <c r="Q64" s="13">
        <f t="shared" si="46"/>
        <v>1</v>
      </c>
      <c r="R64" s="13">
        <f t="shared" si="46"/>
        <v>0</v>
      </c>
      <c r="S64" s="13">
        <f t="shared" si="46"/>
        <v>1</v>
      </c>
      <c r="T64" s="13">
        <f t="shared" si="46"/>
        <v>0</v>
      </c>
      <c r="U64" s="13">
        <f t="shared" si="46"/>
        <v>0</v>
      </c>
      <c r="V64" s="13">
        <f t="shared" si="46"/>
        <v>0</v>
      </c>
      <c r="W64" s="13">
        <f t="shared" si="46"/>
        <v>0</v>
      </c>
      <c r="X64" s="13">
        <f t="shared" si="46"/>
        <v>0</v>
      </c>
      <c r="Y64" s="13">
        <f t="shared" si="46"/>
        <v>0</v>
      </c>
      <c r="Z64" s="13">
        <f t="shared" si="46"/>
        <v>0</v>
      </c>
      <c r="AA64" s="13">
        <f t="shared" si="46"/>
        <v>1</v>
      </c>
      <c r="AB64" s="13">
        <f t="shared" si="46"/>
        <v>1</v>
      </c>
      <c r="AC64" s="13">
        <f t="shared" si="46"/>
        <v>1</v>
      </c>
      <c r="AD64" s="13">
        <f t="shared" si="46"/>
        <v>0</v>
      </c>
      <c r="AE64" s="13">
        <f t="shared" si="46"/>
        <v>0</v>
      </c>
      <c r="AF64" s="14">
        <f t="shared" si="46"/>
        <v>0</v>
      </c>
      <c r="BB64">
        <f t="shared" si="37"/>
        <v>0</v>
      </c>
      <c r="BC64">
        <f t="shared" si="38"/>
        <v>0</v>
      </c>
    </row>
    <row r="65" spans="3:55" ht="6" customHeight="1">
      <c r="C65" s="20">
        <f aca="true" t="shared" si="47" ref="C65:AF65">C17+2*C43</f>
        <v>0</v>
      </c>
      <c r="D65" s="13">
        <f t="shared" si="47"/>
        <v>0</v>
      </c>
      <c r="E65" s="13">
        <f t="shared" si="47"/>
        <v>0</v>
      </c>
      <c r="F65" s="13">
        <f t="shared" si="47"/>
        <v>0</v>
      </c>
      <c r="G65" s="13">
        <f t="shared" si="47"/>
        <v>0</v>
      </c>
      <c r="H65" s="13">
        <f t="shared" si="47"/>
        <v>0</v>
      </c>
      <c r="I65" s="13">
        <f t="shared" si="47"/>
        <v>1</v>
      </c>
      <c r="J65" s="13">
        <f t="shared" si="47"/>
        <v>0</v>
      </c>
      <c r="K65" s="13">
        <f t="shared" si="47"/>
        <v>1</v>
      </c>
      <c r="L65" s="13">
        <f t="shared" si="47"/>
        <v>0</v>
      </c>
      <c r="M65" s="13">
        <f t="shared" si="47"/>
        <v>0</v>
      </c>
      <c r="N65" s="13">
        <f t="shared" si="47"/>
        <v>0</v>
      </c>
      <c r="O65" s="13">
        <f t="shared" si="47"/>
        <v>0</v>
      </c>
      <c r="P65" s="13">
        <f t="shared" si="47"/>
        <v>0</v>
      </c>
      <c r="Q65" s="13">
        <f t="shared" si="47"/>
        <v>1</v>
      </c>
      <c r="R65" s="13">
        <f t="shared" si="47"/>
        <v>2</v>
      </c>
      <c r="S65" s="13">
        <f t="shared" si="47"/>
        <v>1</v>
      </c>
      <c r="T65" s="13">
        <f t="shared" si="47"/>
        <v>0</v>
      </c>
      <c r="U65" s="13">
        <f t="shared" si="47"/>
        <v>0</v>
      </c>
      <c r="V65" s="13">
        <f t="shared" si="47"/>
        <v>0</v>
      </c>
      <c r="W65" s="13">
        <f t="shared" si="47"/>
        <v>0</v>
      </c>
      <c r="X65" s="13">
        <f t="shared" si="47"/>
        <v>0</v>
      </c>
      <c r="Y65" s="13">
        <f t="shared" si="47"/>
        <v>1</v>
      </c>
      <c r="Z65" s="13">
        <f t="shared" si="47"/>
        <v>1</v>
      </c>
      <c r="AA65" s="13">
        <f t="shared" si="47"/>
        <v>1</v>
      </c>
      <c r="AB65" s="13">
        <f t="shared" si="47"/>
        <v>0</v>
      </c>
      <c r="AC65" s="13">
        <f t="shared" si="47"/>
        <v>3</v>
      </c>
      <c r="AD65" s="13">
        <f t="shared" si="47"/>
        <v>0</v>
      </c>
      <c r="AE65" s="13">
        <f t="shared" si="47"/>
        <v>0</v>
      </c>
      <c r="AF65" s="14">
        <f t="shared" si="47"/>
        <v>0</v>
      </c>
      <c r="BB65">
        <f t="shared" si="37"/>
        <v>0</v>
      </c>
      <c r="BC65">
        <f t="shared" si="38"/>
        <v>0</v>
      </c>
    </row>
    <row r="66" spans="3:55" ht="6" customHeight="1">
      <c r="C66" s="20">
        <f aca="true" t="shared" si="48" ref="C66:AF66">C18+2*C44</f>
        <v>0</v>
      </c>
      <c r="D66" s="13">
        <f t="shared" si="48"/>
        <v>0</v>
      </c>
      <c r="E66" s="13">
        <f t="shared" si="48"/>
        <v>0</v>
      </c>
      <c r="F66" s="13">
        <f t="shared" si="48"/>
        <v>0</v>
      </c>
      <c r="G66" s="13">
        <f t="shared" si="48"/>
        <v>0</v>
      </c>
      <c r="H66" s="13">
        <f t="shared" si="48"/>
        <v>0</v>
      </c>
      <c r="I66" s="13">
        <f t="shared" si="48"/>
        <v>1</v>
      </c>
      <c r="J66" s="13">
        <f t="shared" si="48"/>
        <v>1</v>
      </c>
      <c r="K66" s="13">
        <f t="shared" si="48"/>
        <v>1</v>
      </c>
      <c r="L66" s="13">
        <f t="shared" si="48"/>
        <v>0</v>
      </c>
      <c r="M66" s="13">
        <f t="shared" si="48"/>
        <v>0</v>
      </c>
      <c r="N66" s="13">
        <f t="shared" si="48"/>
        <v>0</v>
      </c>
      <c r="O66" s="13">
        <f t="shared" si="48"/>
        <v>0</v>
      </c>
      <c r="P66" s="13">
        <f t="shared" si="48"/>
        <v>0</v>
      </c>
      <c r="Q66" s="13">
        <f t="shared" si="48"/>
        <v>1</v>
      </c>
      <c r="R66" s="13">
        <f t="shared" si="48"/>
        <v>1</v>
      </c>
      <c r="S66" s="13">
        <f t="shared" si="48"/>
        <v>1</v>
      </c>
      <c r="T66" s="13">
        <f t="shared" si="48"/>
        <v>0</v>
      </c>
      <c r="U66" s="13">
        <f t="shared" si="48"/>
        <v>0</v>
      </c>
      <c r="V66" s="13">
        <f t="shared" si="48"/>
        <v>0</v>
      </c>
      <c r="W66" s="13">
        <f t="shared" si="48"/>
        <v>0</v>
      </c>
      <c r="X66" s="13">
        <f t="shared" si="48"/>
        <v>1</v>
      </c>
      <c r="Y66" s="13">
        <f t="shared" si="48"/>
        <v>1</v>
      </c>
      <c r="Z66" s="13">
        <f t="shared" si="48"/>
        <v>0</v>
      </c>
      <c r="AA66" s="13">
        <f t="shared" si="48"/>
        <v>1</v>
      </c>
      <c r="AB66" s="13">
        <f t="shared" si="48"/>
        <v>0</v>
      </c>
      <c r="AC66" s="13">
        <f t="shared" si="48"/>
        <v>1</v>
      </c>
      <c r="AD66" s="13">
        <f t="shared" si="48"/>
        <v>0</v>
      </c>
      <c r="AE66" s="13">
        <f t="shared" si="48"/>
        <v>0</v>
      </c>
      <c r="AF66" s="14">
        <f t="shared" si="48"/>
        <v>0</v>
      </c>
      <c r="BB66">
        <f t="shared" si="37"/>
        <v>0</v>
      </c>
      <c r="BC66">
        <f t="shared" si="38"/>
        <v>0</v>
      </c>
    </row>
    <row r="67" spans="3:55" ht="6" customHeight="1">
      <c r="C67" s="20">
        <f aca="true" t="shared" si="49" ref="C67:AF67">C19+2*C45</f>
        <v>0</v>
      </c>
      <c r="D67" s="13">
        <f t="shared" si="49"/>
        <v>0</v>
      </c>
      <c r="E67" s="13">
        <f t="shared" si="49"/>
        <v>0</v>
      </c>
      <c r="F67" s="13">
        <f t="shared" si="49"/>
        <v>0</v>
      </c>
      <c r="G67" s="13">
        <f t="shared" si="49"/>
        <v>0</v>
      </c>
      <c r="H67" s="13">
        <f t="shared" si="49"/>
        <v>0</v>
      </c>
      <c r="I67" s="13">
        <f t="shared" si="49"/>
        <v>0</v>
      </c>
      <c r="J67" s="13">
        <f t="shared" si="49"/>
        <v>2</v>
      </c>
      <c r="K67" s="13">
        <f t="shared" si="49"/>
        <v>0</v>
      </c>
      <c r="L67" s="13">
        <f t="shared" si="49"/>
        <v>0</v>
      </c>
      <c r="M67" s="13">
        <f t="shared" si="49"/>
        <v>0</v>
      </c>
      <c r="N67" s="13">
        <f t="shared" si="49"/>
        <v>0</v>
      </c>
      <c r="O67" s="13">
        <f t="shared" si="49"/>
        <v>0</v>
      </c>
      <c r="P67" s="13">
        <f t="shared" si="49"/>
        <v>2</v>
      </c>
      <c r="Q67" s="13">
        <f t="shared" si="49"/>
        <v>0</v>
      </c>
      <c r="R67" s="13">
        <f t="shared" si="49"/>
        <v>0</v>
      </c>
      <c r="S67" s="13">
        <f t="shared" si="49"/>
        <v>2</v>
      </c>
      <c r="T67" s="13">
        <f t="shared" si="49"/>
        <v>0</v>
      </c>
      <c r="U67" s="13">
        <f t="shared" si="49"/>
        <v>0</v>
      </c>
      <c r="V67" s="13">
        <f t="shared" si="49"/>
        <v>0</v>
      </c>
      <c r="W67" s="13">
        <f t="shared" si="49"/>
        <v>0</v>
      </c>
      <c r="X67" s="13">
        <f t="shared" si="49"/>
        <v>1</v>
      </c>
      <c r="Y67" s="13">
        <f t="shared" si="49"/>
        <v>1</v>
      </c>
      <c r="Z67" s="13">
        <f t="shared" si="49"/>
        <v>0</v>
      </c>
      <c r="AA67" s="13">
        <f t="shared" si="49"/>
        <v>1</v>
      </c>
      <c r="AB67" s="13">
        <f t="shared" si="49"/>
        <v>1</v>
      </c>
      <c r="AC67" s="13">
        <f t="shared" si="49"/>
        <v>1</v>
      </c>
      <c r="AD67" s="13">
        <f t="shared" si="49"/>
        <v>0</v>
      </c>
      <c r="AE67" s="13">
        <f t="shared" si="49"/>
        <v>0</v>
      </c>
      <c r="AF67" s="14">
        <f t="shared" si="49"/>
        <v>0</v>
      </c>
      <c r="BB67">
        <f t="shared" si="37"/>
        <v>0</v>
      </c>
      <c r="BC67">
        <f t="shared" si="38"/>
        <v>0</v>
      </c>
    </row>
    <row r="68" spans="3:55" ht="6" customHeight="1">
      <c r="C68" s="20">
        <f aca="true" t="shared" si="50" ref="C68:AF68">C20+2*C46</f>
        <v>0</v>
      </c>
      <c r="D68" s="13">
        <f t="shared" si="50"/>
        <v>0</v>
      </c>
      <c r="E68" s="13">
        <f t="shared" si="50"/>
        <v>0</v>
      </c>
      <c r="F68" s="13">
        <f t="shared" si="50"/>
        <v>0</v>
      </c>
      <c r="G68" s="13">
        <f t="shared" si="50"/>
        <v>0</v>
      </c>
      <c r="H68" s="13">
        <f t="shared" si="50"/>
        <v>0</v>
      </c>
      <c r="I68" s="13">
        <f t="shared" si="50"/>
        <v>0</v>
      </c>
      <c r="J68" s="13">
        <f t="shared" si="50"/>
        <v>0</v>
      </c>
      <c r="K68" s="13">
        <f t="shared" si="50"/>
        <v>0</v>
      </c>
      <c r="L68" s="13">
        <f t="shared" si="50"/>
        <v>2</v>
      </c>
      <c r="M68" s="13">
        <f t="shared" si="50"/>
        <v>0</v>
      </c>
      <c r="N68" s="13">
        <f t="shared" si="50"/>
        <v>0</v>
      </c>
      <c r="O68" s="13">
        <f t="shared" si="50"/>
        <v>0</v>
      </c>
      <c r="P68" s="13">
        <f t="shared" si="50"/>
        <v>0</v>
      </c>
      <c r="Q68" s="13">
        <f t="shared" si="50"/>
        <v>1</v>
      </c>
      <c r="R68" s="13">
        <f t="shared" si="50"/>
        <v>0</v>
      </c>
      <c r="S68" s="13">
        <f t="shared" si="50"/>
        <v>0</v>
      </c>
      <c r="T68" s="13">
        <f t="shared" si="50"/>
        <v>0</v>
      </c>
      <c r="U68" s="13">
        <f t="shared" si="50"/>
        <v>0</v>
      </c>
      <c r="V68" s="13">
        <f t="shared" si="50"/>
        <v>0</v>
      </c>
      <c r="W68" s="13">
        <f t="shared" si="50"/>
        <v>0</v>
      </c>
      <c r="X68" s="13">
        <f t="shared" si="50"/>
        <v>1</v>
      </c>
      <c r="Y68" s="13">
        <f t="shared" si="50"/>
        <v>1</v>
      </c>
      <c r="Z68" s="13">
        <f t="shared" si="50"/>
        <v>1</v>
      </c>
      <c r="AA68" s="13">
        <f t="shared" si="50"/>
        <v>1</v>
      </c>
      <c r="AB68" s="13">
        <f t="shared" si="50"/>
        <v>0</v>
      </c>
      <c r="AC68" s="13">
        <f t="shared" si="50"/>
        <v>0</v>
      </c>
      <c r="AD68" s="13">
        <f t="shared" si="50"/>
        <v>0</v>
      </c>
      <c r="AE68" s="13">
        <f t="shared" si="50"/>
        <v>0</v>
      </c>
      <c r="AF68" s="14">
        <f t="shared" si="50"/>
        <v>0</v>
      </c>
      <c r="BB68">
        <f t="shared" si="37"/>
        <v>0</v>
      </c>
      <c r="BC68">
        <f t="shared" si="38"/>
        <v>0</v>
      </c>
    </row>
    <row r="69" spans="3:55" ht="6" customHeight="1">
      <c r="C69" s="20">
        <f aca="true" t="shared" si="51" ref="C69:AF69">C21+2*C47</f>
        <v>0</v>
      </c>
      <c r="D69" s="13">
        <f t="shared" si="51"/>
        <v>0</v>
      </c>
      <c r="E69" s="13">
        <f t="shared" si="51"/>
        <v>0</v>
      </c>
      <c r="F69" s="13">
        <f t="shared" si="51"/>
        <v>1</v>
      </c>
      <c r="G69" s="13">
        <f t="shared" si="51"/>
        <v>1</v>
      </c>
      <c r="H69" s="13">
        <f t="shared" si="51"/>
        <v>1</v>
      </c>
      <c r="I69" s="13">
        <f t="shared" si="51"/>
        <v>0</v>
      </c>
      <c r="J69" s="13">
        <f t="shared" si="51"/>
        <v>0</v>
      </c>
      <c r="K69" s="13">
        <f t="shared" si="51"/>
        <v>0</v>
      </c>
      <c r="L69" s="13">
        <f t="shared" si="51"/>
        <v>1</v>
      </c>
      <c r="M69" s="13">
        <f t="shared" si="51"/>
        <v>1</v>
      </c>
      <c r="N69" s="13">
        <f t="shared" si="51"/>
        <v>1</v>
      </c>
      <c r="O69" s="13">
        <f t="shared" si="51"/>
        <v>0</v>
      </c>
      <c r="P69" s="13">
        <f t="shared" si="51"/>
        <v>1</v>
      </c>
      <c r="Q69" s="13">
        <f t="shared" si="51"/>
        <v>1</v>
      </c>
      <c r="R69" s="13">
        <f t="shared" si="51"/>
        <v>1</v>
      </c>
      <c r="S69" s="13">
        <f t="shared" si="51"/>
        <v>0</v>
      </c>
      <c r="T69" s="13">
        <f t="shared" si="51"/>
        <v>0</v>
      </c>
      <c r="U69" s="13">
        <f t="shared" si="51"/>
        <v>0</v>
      </c>
      <c r="V69" s="13">
        <f t="shared" si="51"/>
        <v>0</v>
      </c>
      <c r="W69" s="13">
        <f t="shared" si="51"/>
        <v>0</v>
      </c>
      <c r="X69" s="13">
        <f t="shared" si="51"/>
        <v>1</v>
      </c>
      <c r="Y69" s="13">
        <f t="shared" si="51"/>
        <v>1</v>
      </c>
      <c r="Z69" s="13">
        <f t="shared" si="51"/>
        <v>1</v>
      </c>
      <c r="AA69" s="13">
        <f t="shared" si="51"/>
        <v>0</v>
      </c>
      <c r="AB69" s="13">
        <f t="shared" si="51"/>
        <v>1</v>
      </c>
      <c r="AC69" s="13">
        <f t="shared" si="51"/>
        <v>1</v>
      </c>
      <c r="AD69" s="13">
        <f t="shared" si="51"/>
        <v>1</v>
      </c>
      <c r="AE69" s="13">
        <f t="shared" si="51"/>
        <v>0</v>
      </c>
      <c r="AF69" s="14">
        <f t="shared" si="51"/>
        <v>0</v>
      </c>
      <c r="BB69">
        <f t="shared" si="37"/>
        <v>0</v>
      </c>
      <c r="BC69">
        <f t="shared" si="38"/>
        <v>0</v>
      </c>
    </row>
    <row r="70" spans="3:55" ht="6" customHeight="1">
      <c r="C70" s="20">
        <f aca="true" t="shared" si="52" ref="C70:AF70">C22+2*C48</f>
        <v>0</v>
      </c>
      <c r="D70" s="13">
        <f t="shared" si="52"/>
        <v>0</v>
      </c>
      <c r="E70" s="13">
        <f t="shared" si="52"/>
        <v>0</v>
      </c>
      <c r="F70" s="13">
        <f t="shared" si="52"/>
        <v>1</v>
      </c>
      <c r="G70" s="13">
        <f t="shared" si="52"/>
        <v>1</v>
      </c>
      <c r="H70" s="13">
        <f t="shared" si="52"/>
        <v>1</v>
      </c>
      <c r="I70" s="13">
        <f t="shared" si="52"/>
        <v>1</v>
      </c>
      <c r="J70" s="13">
        <f t="shared" si="52"/>
        <v>0</v>
      </c>
      <c r="K70" s="13">
        <f t="shared" si="52"/>
        <v>1</v>
      </c>
      <c r="L70" s="13">
        <f t="shared" si="52"/>
        <v>0</v>
      </c>
      <c r="M70" s="13">
        <f t="shared" si="52"/>
        <v>0</v>
      </c>
      <c r="N70" s="13">
        <f t="shared" si="52"/>
        <v>1</v>
      </c>
      <c r="O70" s="13">
        <f t="shared" si="52"/>
        <v>0</v>
      </c>
      <c r="P70" s="13">
        <f t="shared" si="52"/>
        <v>0</v>
      </c>
      <c r="Q70" s="13">
        <f t="shared" si="52"/>
        <v>0</v>
      </c>
      <c r="R70" s="13">
        <f t="shared" si="52"/>
        <v>0</v>
      </c>
      <c r="S70" s="13">
        <f t="shared" si="52"/>
        <v>0</v>
      </c>
      <c r="T70" s="13">
        <f t="shared" si="52"/>
        <v>2</v>
      </c>
      <c r="U70" s="13">
        <f t="shared" si="52"/>
        <v>0</v>
      </c>
      <c r="V70" s="13">
        <f t="shared" si="52"/>
        <v>0</v>
      </c>
      <c r="W70" s="13">
        <f t="shared" si="52"/>
        <v>0</v>
      </c>
      <c r="X70" s="13">
        <f t="shared" si="52"/>
        <v>0</v>
      </c>
      <c r="Y70" s="13">
        <f t="shared" si="52"/>
        <v>0</v>
      </c>
      <c r="Z70" s="13">
        <f t="shared" si="52"/>
        <v>0</v>
      </c>
      <c r="AA70" s="13">
        <f t="shared" si="52"/>
        <v>0</v>
      </c>
      <c r="AB70" s="13">
        <f t="shared" si="52"/>
        <v>1</v>
      </c>
      <c r="AC70" s="13">
        <f t="shared" si="52"/>
        <v>0</v>
      </c>
      <c r="AD70" s="13">
        <f t="shared" si="52"/>
        <v>1</v>
      </c>
      <c r="AE70" s="13">
        <f t="shared" si="52"/>
        <v>0</v>
      </c>
      <c r="AF70" s="14">
        <f t="shared" si="52"/>
        <v>0</v>
      </c>
      <c r="BB70">
        <f t="shared" si="37"/>
        <v>0</v>
      </c>
      <c r="BC70">
        <f t="shared" si="38"/>
        <v>0</v>
      </c>
    </row>
    <row r="71" spans="3:55" ht="6" customHeight="1">
      <c r="C71" s="20">
        <f aca="true" t="shared" si="53" ref="C71:AF71">C23+2*C49</f>
        <v>1</v>
      </c>
      <c r="D71" s="13">
        <f t="shared" si="53"/>
        <v>1</v>
      </c>
      <c r="E71" s="13">
        <f t="shared" si="53"/>
        <v>1</v>
      </c>
      <c r="F71" s="13">
        <f t="shared" si="53"/>
        <v>1</v>
      </c>
      <c r="G71" s="13">
        <f t="shared" si="53"/>
        <v>1</v>
      </c>
      <c r="H71" s="13">
        <f t="shared" si="53"/>
        <v>0</v>
      </c>
      <c r="I71" s="13">
        <f t="shared" si="53"/>
        <v>1</v>
      </c>
      <c r="J71" s="13">
        <f t="shared" si="53"/>
        <v>0</v>
      </c>
      <c r="K71" s="13">
        <f t="shared" si="53"/>
        <v>0</v>
      </c>
      <c r="L71" s="13">
        <f t="shared" si="53"/>
        <v>0</v>
      </c>
      <c r="M71" s="13">
        <f t="shared" si="53"/>
        <v>0</v>
      </c>
      <c r="N71" s="13">
        <f t="shared" si="53"/>
        <v>1</v>
      </c>
      <c r="O71" s="13">
        <f t="shared" si="53"/>
        <v>0</v>
      </c>
      <c r="P71" s="13">
        <f t="shared" si="53"/>
        <v>0</v>
      </c>
      <c r="Q71" s="13">
        <f t="shared" si="53"/>
        <v>0</v>
      </c>
      <c r="R71" s="13">
        <f t="shared" si="53"/>
        <v>0</v>
      </c>
      <c r="S71" s="13">
        <f t="shared" si="53"/>
        <v>2</v>
      </c>
      <c r="T71" s="13">
        <f t="shared" si="53"/>
        <v>0</v>
      </c>
      <c r="U71" s="13">
        <f t="shared" si="53"/>
        <v>1</v>
      </c>
      <c r="V71" s="13">
        <f t="shared" si="53"/>
        <v>1</v>
      </c>
      <c r="W71" s="13">
        <f t="shared" si="53"/>
        <v>1</v>
      </c>
      <c r="X71" s="13">
        <f t="shared" si="53"/>
        <v>0</v>
      </c>
      <c r="Y71" s="13">
        <f t="shared" si="53"/>
        <v>0</v>
      </c>
      <c r="Z71" s="13">
        <f t="shared" si="53"/>
        <v>0</v>
      </c>
      <c r="AA71" s="13">
        <f t="shared" si="53"/>
        <v>0</v>
      </c>
      <c r="AB71" s="13">
        <f t="shared" si="53"/>
        <v>1</v>
      </c>
      <c r="AC71" s="13">
        <f t="shared" si="53"/>
        <v>0</v>
      </c>
      <c r="AD71" s="13">
        <f t="shared" si="53"/>
        <v>1</v>
      </c>
      <c r="AE71" s="13">
        <f t="shared" si="53"/>
        <v>0</v>
      </c>
      <c r="AF71" s="14">
        <f t="shared" si="53"/>
        <v>0</v>
      </c>
      <c r="BB71">
        <f t="shared" si="37"/>
        <v>0</v>
      </c>
      <c r="BC71">
        <f t="shared" si="38"/>
        <v>0</v>
      </c>
    </row>
    <row r="72" spans="3:55" ht="6" customHeight="1">
      <c r="C72" s="20">
        <f aca="true" t="shared" si="54" ref="C72:AF72">C24+2*C50</f>
        <v>1</v>
      </c>
      <c r="D72" s="13">
        <f t="shared" si="54"/>
        <v>0</v>
      </c>
      <c r="E72" s="13">
        <f t="shared" si="54"/>
        <v>1</v>
      </c>
      <c r="F72" s="13">
        <f t="shared" si="54"/>
        <v>1</v>
      </c>
      <c r="G72" s="13">
        <f t="shared" si="54"/>
        <v>1</v>
      </c>
      <c r="H72" s="13">
        <f t="shared" si="54"/>
        <v>0</v>
      </c>
      <c r="I72" s="13">
        <f t="shared" si="54"/>
        <v>1</v>
      </c>
      <c r="J72" s="13">
        <f t="shared" si="54"/>
        <v>0</v>
      </c>
      <c r="K72" s="13">
        <f t="shared" si="54"/>
        <v>0</v>
      </c>
      <c r="L72" s="13">
        <f t="shared" si="54"/>
        <v>0</v>
      </c>
      <c r="M72" s="13">
        <f t="shared" si="54"/>
        <v>0</v>
      </c>
      <c r="N72" s="13">
        <f t="shared" si="54"/>
        <v>1</v>
      </c>
      <c r="O72" s="13">
        <f t="shared" si="54"/>
        <v>0</v>
      </c>
      <c r="P72" s="13">
        <f t="shared" si="54"/>
        <v>0</v>
      </c>
      <c r="Q72" s="13">
        <f t="shared" si="54"/>
        <v>0</v>
      </c>
      <c r="R72" s="13">
        <f t="shared" si="54"/>
        <v>0</v>
      </c>
      <c r="S72" s="13">
        <f t="shared" si="54"/>
        <v>0</v>
      </c>
      <c r="T72" s="13">
        <f t="shared" si="54"/>
        <v>0</v>
      </c>
      <c r="U72" s="13">
        <f t="shared" si="54"/>
        <v>1</v>
      </c>
      <c r="V72" s="13">
        <f t="shared" si="54"/>
        <v>0</v>
      </c>
      <c r="W72" s="13">
        <f t="shared" si="54"/>
        <v>1</v>
      </c>
      <c r="X72" s="13">
        <f t="shared" si="54"/>
        <v>0</v>
      </c>
      <c r="Y72" s="13">
        <f t="shared" si="54"/>
        <v>0</v>
      </c>
      <c r="Z72" s="13">
        <f t="shared" si="54"/>
        <v>0</v>
      </c>
      <c r="AA72" s="13">
        <f t="shared" si="54"/>
        <v>0</v>
      </c>
      <c r="AB72" s="13">
        <f t="shared" si="54"/>
        <v>3</v>
      </c>
      <c r="AC72" s="13">
        <f t="shared" si="54"/>
        <v>1</v>
      </c>
      <c r="AD72" s="13">
        <f t="shared" si="54"/>
        <v>1</v>
      </c>
      <c r="AE72" s="13">
        <f t="shared" si="54"/>
        <v>0</v>
      </c>
      <c r="AF72" s="14">
        <f t="shared" si="54"/>
        <v>0</v>
      </c>
      <c r="BB72">
        <f t="shared" si="37"/>
        <v>0</v>
      </c>
      <c r="BC72">
        <f t="shared" si="38"/>
        <v>0</v>
      </c>
    </row>
    <row r="73" spans="3:55" ht="6" customHeight="1">
      <c r="C73" s="20">
        <f aca="true" t="shared" si="55" ref="C73:AF73">C25+2*C51</f>
        <v>1</v>
      </c>
      <c r="D73" s="13">
        <f t="shared" si="55"/>
        <v>0</v>
      </c>
      <c r="E73" s="13">
        <f t="shared" si="55"/>
        <v>1</v>
      </c>
      <c r="F73" s="13">
        <f t="shared" si="55"/>
        <v>0</v>
      </c>
      <c r="G73" s="13">
        <f t="shared" si="55"/>
        <v>1</v>
      </c>
      <c r="H73" s="13">
        <f t="shared" si="55"/>
        <v>1</v>
      </c>
      <c r="I73" s="13">
        <f t="shared" si="55"/>
        <v>1</v>
      </c>
      <c r="J73" s="13">
        <f t="shared" si="55"/>
        <v>0</v>
      </c>
      <c r="K73" s="13">
        <f t="shared" si="55"/>
        <v>0</v>
      </c>
      <c r="L73" s="13">
        <f t="shared" si="55"/>
        <v>0</v>
      </c>
      <c r="M73" s="13">
        <f t="shared" si="55"/>
        <v>0</v>
      </c>
      <c r="N73" s="13">
        <f t="shared" si="55"/>
        <v>1</v>
      </c>
      <c r="O73" s="13">
        <f t="shared" si="55"/>
        <v>0</v>
      </c>
      <c r="P73" s="13">
        <f t="shared" si="55"/>
        <v>0</v>
      </c>
      <c r="Q73" s="13">
        <f t="shared" si="55"/>
        <v>0</v>
      </c>
      <c r="R73" s="13">
        <f t="shared" si="55"/>
        <v>0</v>
      </c>
      <c r="S73" s="13">
        <f t="shared" si="55"/>
        <v>0</v>
      </c>
      <c r="T73" s="13">
        <f t="shared" si="55"/>
        <v>0</v>
      </c>
      <c r="U73" s="13">
        <f t="shared" si="55"/>
        <v>1</v>
      </c>
      <c r="V73" s="13">
        <f t="shared" si="55"/>
        <v>0</v>
      </c>
      <c r="W73" s="13">
        <f t="shared" si="55"/>
        <v>1</v>
      </c>
      <c r="X73" s="13">
        <f t="shared" si="55"/>
        <v>0</v>
      </c>
      <c r="Y73" s="13">
        <f t="shared" si="55"/>
        <v>0</v>
      </c>
      <c r="Z73" s="13">
        <f t="shared" si="55"/>
        <v>0</v>
      </c>
      <c r="AA73" s="13">
        <f t="shared" si="55"/>
        <v>0</v>
      </c>
      <c r="AB73" s="13">
        <f t="shared" si="55"/>
        <v>0</v>
      </c>
      <c r="AC73" s="13">
        <f t="shared" si="55"/>
        <v>0</v>
      </c>
      <c r="AD73" s="13">
        <f t="shared" si="55"/>
        <v>0</v>
      </c>
      <c r="AE73" s="13">
        <f t="shared" si="55"/>
        <v>0</v>
      </c>
      <c r="AF73" s="14">
        <f t="shared" si="55"/>
        <v>0</v>
      </c>
      <c r="BB73">
        <f t="shared" si="37"/>
        <v>0</v>
      </c>
      <c r="BC73">
        <f t="shared" si="38"/>
        <v>0</v>
      </c>
    </row>
    <row r="74" spans="3:55" ht="6" customHeight="1" thickBot="1">
      <c r="C74" s="21">
        <f aca="true" t="shared" si="56" ref="C74:AF74">C26+2*C52</f>
        <v>1</v>
      </c>
      <c r="D74" s="15">
        <f t="shared" si="56"/>
        <v>1</v>
      </c>
      <c r="E74" s="15">
        <f t="shared" si="56"/>
        <v>1</v>
      </c>
      <c r="F74" s="15">
        <f t="shared" si="56"/>
        <v>0</v>
      </c>
      <c r="G74" s="15">
        <f t="shared" si="56"/>
        <v>0</v>
      </c>
      <c r="H74" s="15">
        <f t="shared" si="56"/>
        <v>0</v>
      </c>
      <c r="I74" s="15">
        <f t="shared" si="56"/>
        <v>0</v>
      </c>
      <c r="J74" s="15">
        <f t="shared" si="56"/>
        <v>0</v>
      </c>
      <c r="K74" s="15">
        <f t="shared" si="56"/>
        <v>0</v>
      </c>
      <c r="L74" s="15">
        <f t="shared" si="56"/>
        <v>0</v>
      </c>
      <c r="M74" s="15">
        <f t="shared" si="56"/>
        <v>0</v>
      </c>
      <c r="N74" s="15">
        <f t="shared" si="56"/>
        <v>0</v>
      </c>
      <c r="O74" s="15">
        <f t="shared" si="56"/>
        <v>0</v>
      </c>
      <c r="P74" s="15">
        <f t="shared" si="56"/>
        <v>0</v>
      </c>
      <c r="Q74" s="15">
        <f t="shared" si="56"/>
        <v>0</v>
      </c>
      <c r="R74" s="15">
        <f t="shared" si="56"/>
        <v>0</v>
      </c>
      <c r="S74" s="15">
        <f t="shared" si="56"/>
        <v>0</v>
      </c>
      <c r="T74" s="15">
        <f t="shared" si="56"/>
        <v>0</v>
      </c>
      <c r="U74" s="15">
        <f t="shared" si="56"/>
        <v>1</v>
      </c>
      <c r="V74" s="15">
        <f t="shared" si="56"/>
        <v>1</v>
      </c>
      <c r="W74" s="15">
        <f t="shared" si="56"/>
        <v>1</v>
      </c>
      <c r="X74" s="15">
        <f t="shared" si="56"/>
        <v>0</v>
      </c>
      <c r="Y74" s="15">
        <f t="shared" si="56"/>
        <v>0</v>
      </c>
      <c r="Z74" s="15">
        <f t="shared" si="56"/>
        <v>0</v>
      </c>
      <c r="AA74" s="15">
        <f t="shared" si="56"/>
        <v>0</v>
      </c>
      <c r="AB74" s="15">
        <f t="shared" si="56"/>
        <v>0</v>
      </c>
      <c r="AC74" s="15">
        <f t="shared" si="56"/>
        <v>0</v>
      </c>
      <c r="AD74" s="15">
        <f t="shared" si="56"/>
        <v>0</v>
      </c>
      <c r="AE74" s="15">
        <f t="shared" si="56"/>
        <v>0</v>
      </c>
      <c r="AF74" s="16">
        <f t="shared" si="56"/>
        <v>0</v>
      </c>
      <c r="BB74">
        <f t="shared" si="37"/>
        <v>0</v>
      </c>
      <c r="BC74">
        <f t="shared" si="38"/>
        <v>0</v>
      </c>
    </row>
    <row r="75" spans="54:55" ht="6" customHeight="1" thickTop="1">
      <c r="BB75">
        <f t="shared" si="37"/>
        <v>0</v>
      </c>
      <c r="BC75">
        <f t="shared" si="38"/>
        <v>0</v>
      </c>
    </row>
    <row r="76" spans="20:59" ht="30" customHeight="1">
      <c r="T76">
        <f aca="true" t="shared" si="57" ref="T76:AF76">U56</f>
        <v>3</v>
      </c>
      <c r="U76">
        <f t="shared" si="57"/>
        <v>2</v>
      </c>
      <c r="V76">
        <f t="shared" si="57"/>
        <v>1</v>
      </c>
      <c r="W76">
        <f t="shared" si="57"/>
        <v>1</v>
      </c>
      <c r="X76">
        <f t="shared" si="57"/>
        <v>1</v>
      </c>
      <c r="Y76">
        <f t="shared" si="57"/>
        <v>0</v>
      </c>
      <c r="Z76">
        <f t="shared" si="57"/>
        <v>0</v>
      </c>
      <c r="AA76">
        <f t="shared" si="57"/>
        <v>0</v>
      </c>
      <c r="AB76">
        <f t="shared" si="57"/>
        <v>0</v>
      </c>
      <c r="AC76">
        <f t="shared" si="57"/>
        <v>0</v>
      </c>
      <c r="AD76">
        <f t="shared" si="57"/>
        <v>0</v>
      </c>
      <c r="AE76">
        <f t="shared" si="57"/>
        <v>0</v>
      </c>
      <c r="AF76">
        <f t="shared" si="57"/>
        <v>0</v>
      </c>
      <c r="AG76">
        <f aca="true" t="shared" si="58" ref="AG76:AP76">AY56</f>
        <v>0</v>
      </c>
      <c r="AH76">
        <f t="shared" si="58"/>
        <v>0</v>
      </c>
      <c r="AI76">
        <f t="shared" si="58"/>
        <v>0</v>
      </c>
      <c r="AJ76">
        <f t="shared" si="58"/>
        <v>0</v>
      </c>
      <c r="AK76">
        <f t="shared" si="58"/>
        <v>0</v>
      </c>
      <c r="AL76">
        <f t="shared" si="58"/>
        <v>0</v>
      </c>
      <c r="AM76">
        <f t="shared" si="58"/>
        <v>0</v>
      </c>
      <c r="AN76">
        <f t="shared" si="58"/>
        <v>0</v>
      </c>
      <c r="AO76">
        <f t="shared" si="58"/>
        <v>0</v>
      </c>
      <c r="AP76">
        <f t="shared" si="58"/>
        <v>0</v>
      </c>
      <c r="AQ76">
        <f aca="true" t="shared" si="59" ref="AQ76:AZ76">BI56</f>
        <v>0</v>
      </c>
      <c r="AR76">
        <f t="shared" si="59"/>
        <v>0</v>
      </c>
      <c r="AS76">
        <f t="shared" si="59"/>
        <v>0</v>
      </c>
      <c r="AT76">
        <f t="shared" si="59"/>
        <v>0</v>
      </c>
      <c r="AU76">
        <f t="shared" si="59"/>
        <v>0</v>
      </c>
      <c r="AV76">
        <f t="shared" si="59"/>
        <v>0</v>
      </c>
      <c r="AW76">
        <f t="shared" si="59"/>
        <v>0</v>
      </c>
      <c r="AX76">
        <f t="shared" si="59"/>
        <v>0</v>
      </c>
      <c r="AY76">
        <f t="shared" si="59"/>
        <v>0</v>
      </c>
      <c r="AZ76">
        <f t="shared" si="59"/>
        <v>0</v>
      </c>
      <c r="BA76">
        <f aca="true" t="shared" si="60" ref="BA76:BG76">BS56</f>
        <v>0</v>
      </c>
      <c r="BB76">
        <f t="shared" si="60"/>
        <v>0</v>
      </c>
      <c r="BC76">
        <f t="shared" si="60"/>
        <v>0</v>
      </c>
      <c r="BD76">
        <f t="shared" si="60"/>
        <v>0</v>
      </c>
      <c r="BE76">
        <f t="shared" si="60"/>
        <v>0</v>
      </c>
      <c r="BF76">
        <f t="shared" si="60"/>
        <v>0</v>
      </c>
      <c r="BG76">
        <f t="shared" si="60"/>
        <v>0</v>
      </c>
    </row>
    <row r="78" spans="3:32" ht="6" customHeight="1">
      <c r="C78" s="2"/>
      <c r="D78" s="3">
        <f aca="true" t="shared" si="61" ref="D78:AF78">D7*D33</f>
        <v>0</v>
      </c>
      <c r="E78" s="3">
        <f t="shared" si="61"/>
        <v>0</v>
      </c>
      <c r="F78" s="3">
        <f t="shared" si="61"/>
        <v>0</v>
      </c>
      <c r="G78" s="3">
        <f t="shared" si="61"/>
        <v>0</v>
      </c>
      <c r="H78" s="3">
        <f t="shared" si="61"/>
        <v>0</v>
      </c>
      <c r="I78" s="3">
        <f t="shared" si="61"/>
        <v>0</v>
      </c>
      <c r="J78" s="3">
        <f t="shared" si="61"/>
        <v>0</v>
      </c>
      <c r="K78" s="3">
        <f t="shared" si="61"/>
        <v>0</v>
      </c>
      <c r="L78" s="3">
        <f t="shared" si="61"/>
        <v>0</v>
      </c>
      <c r="M78" s="3">
        <f t="shared" si="61"/>
        <v>0</v>
      </c>
      <c r="N78" s="3">
        <f t="shared" si="61"/>
        <v>0</v>
      </c>
      <c r="O78" s="3">
        <f t="shared" si="61"/>
        <v>0</v>
      </c>
      <c r="P78" s="3">
        <f t="shared" si="61"/>
        <v>0</v>
      </c>
      <c r="Q78" s="3">
        <f t="shared" si="61"/>
        <v>0</v>
      </c>
      <c r="R78" s="3">
        <f t="shared" si="61"/>
        <v>0</v>
      </c>
      <c r="S78" s="3">
        <f t="shared" si="61"/>
        <v>0</v>
      </c>
      <c r="T78" s="3">
        <f t="shared" si="61"/>
        <v>0</v>
      </c>
      <c r="U78" s="3">
        <f t="shared" si="61"/>
        <v>0</v>
      </c>
      <c r="V78" s="3">
        <f t="shared" si="61"/>
        <v>0</v>
      </c>
      <c r="W78" s="3">
        <f t="shared" si="61"/>
        <v>0</v>
      </c>
      <c r="X78" s="3">
        <f t="shared" si="61"/>
        <v>0</v>
      </c>
      <c r="Y78" s="3">
        <f t="shared" si="61"/>
        <v>0</v>
      </c>
      <c r="Z78" s="3">
        <f t="shared" si="61"/>
        <v>0</v>
      </c>
      <c r="AA78" s="3">
        <f t="shared" si="61"/>
        <v>0</v>
      </c>
      <c r="AB78" s="3">
        <f t="shared" si="61"/>
        <v>0</v>
      </c>
      <c r="AC78" s="3">
        <f t="shared" si="61"/>
        <v>0</v>
      </c>
      <c r="AD78" s="3">
        <f t="shared" si="61"/>
        <v>0</v>
      </c>
      <c r="AE78" s="3">
        <f t="shared" si="61"/>
        <v>0</v>
      </c>
      <c r="AF78" s="4">
        <f t="shared" si="61"/>
        <v>0</v>
      </c>
    </row>
    <row r="79" spans="3:32" ht="6" customHeight="1">
      <c r="C79" s="5">
        <f aca="true" t="shared" si="62" ref="C79:C97">C8*C34</f>
        <v>0</v>
      </c>
      <c r="D79" s="6">
        <f aca="true" t="shared" si="63" ref="D79:AF79">D8*D34</f>
        <v>0</v>
      </c>
      <c r="E79" s="6">
        <f t="shared" si="63"/>
        <v>0</v>
      </c>
      <c r="F79" s="6">
        <f t="shared" si="63"/>
        <v>0</v>
      </c>
      <c r="G79" s="6">
        <f t="shared" si="63"/>
        <v>0</v>
      </c>
      <c r="H79" s="6">
        <f t="shared" si="63"/>
        <v>0</v>
      </c>
      <c r="I79" s="6">
        <f t="shared" si="63"/>
        <v>0</v>
      </c>
      <c r="J79" s="6">
        <f t="shared" si="63"/>
        <v>0</v>
      </c>
      <c r="K79" s="6">
        <f t="shared" si="63"/>
        <v>0</v>
      </c>
      <c r="L79" s="6">
        <f t="shared" si="63"/>
        <v>0</v>
      </c>
      <c r="M79" s="6">
        <f t="shared" si="63"/>
        <v>0</v>
      </c>
      <c r="N79" s="6">
        <f t="shared" si="63"/>
        <v>0</v>
      </c>
      <c r="O79" s="6">
        <f t="shared" si="63"/>
        <v>0</v>
      </c>
      <c r="P79" s="6">
        <f t="shared" si="63"/>
        <v>0</v>
      </c>
      <c r="Q79" s="6">
        <f t="shared" si="63"/>
        <v>0</v>
      </c>
      <c r="R79" s="6">
        <f t="shared" si="63"/>
        <v>0</v>
      </c>
      <c r="S79" s="6">
        <f t="shared" si="63"/>
        <v>0</v>
      </c>
      <c r="T79" s="6">
        <f t="shared" si="63"/>
        <v>0</v>
      </c>
      <c r="U79" s="6">
        <f t="shared" si="63"/>
        <v>1</v>
      </c>
      <c r="V79" s="6">
        <f t="shared" si="63"/>
        <v>0</v>
      </c>
      <c r="W79" s="6">
        <f t="shared" si="63"/>
        <v>0</v>
      </c>
      <c r="X79" s="6">
        <f t="shared" si="63"/>
        <v>0</v>
      </c>
      <c r="Y79" s="6">
        <f t="shared" si="63"/>
        <v>0</v>
      </c>
      <c r="Z79" s="6">
        <f t="shared" si="63"/>
        <v>0</v>
      </c>
      <c r="AA79" s="6">
        <f t="shared" si="63"/>
        <v>0</v>
      </c>
      <c r="AB79" s="6">
        <f t="shared" si="63"/>
        <v>0</v>
      </c>
      <c r="AC79" s="6">
        <f t="shared" si="63"/>
        <v>0</v>
      </c>
      <c r="AD79" s="6">
        <f t="shared" si="63"/>
        <v>0</v>
      </c>
      <c r="AE79" s="6">
        <f t="shared" si="63"/>
        <v>0</v>
      </c>
      <c r="AF79" s="7">
        <f t="shared" si="63"/>
        <v>0</v>
      </c>
    </row>
    <row r="80" spans="3:32" ht="6" customHeight="1">
      <c r="C80" s="5">
        <f t="shared" si="62"/>
        <v>0</v>
      </c>
      <c r="D80" s="6">
        <f aca="true" t="shared" si="64" ref="D80:AF80">D9*D35</f>
        <v>0</v>
      </c>
      <c r="E80" s="6">
        <f t="shared" si="64"/>
        <v>0</v>
      </c>
      <c r="F80" s="6">
        <f t="shared" si="64"/>
        <v>0</v>
      </c>
      <c r="G80" s="6">
        <f t="shared" si="64"/>
        <v>0</v>
      </c>
      <c r="H80" s="6">
        <f t="shared" si="64"/>
        <v>0</v>
      </c>
      <c r="I80" s="6">
        <f t="shared" si="64"/>
        <v>0</v>
      </c>
      <c r="J80" s="6">
        <f t="shared" si="64"/>
        <v>0</v>
      </c>
      <c r="K80" s="6">
        <f t="shared" si="64"/>
        <v>0</v>
      </c>
      <c r="L80" s="6">
        <f t="shared" si="64"/>
        <v>0</v>
      </c>
      <c r="M80" s="6">
        <f t="shared" si="64"/>
        <v>0</v>
      </c>
      <c r="N80" s="6">
        <f t="shared" si="64"/>
        <v>0</v>
      </c>
      <c r="O80" s="6">
        <f t="shared" si="64"/>
        <v>0</v>
      </c>
      <c r="P80" s="6">
        <f t="shared" si="64"/>
        <v>0</v>
      </c>
      <c r="Q80" s="6">
        <f t="shared" si="64"/>
        <v>0</v>
      </c>
      <c r="R80" s="6">
        <f t="shared" si="64"/>
        <v>0</v>
      </c>
      <c r="S80" s="6">
        <f t="shared" si="64"/>
        <v>0</v>
      </c>
      <c r="T80" s="6">
        <f t="shared" si="64"/>
        <v>0</v>
      </c>
      <c r="U80" s="6">
        <f t="shared" si="64"/>
        <v>0</v>
      </c>
      <c r="V80" s="6">
        <f t="shared" si="64"/>
        <v>0</v>
      </c>
      <c r="W80" s="6">
        <f t="shared" si="64"/>
        <v>0</v>
      </c>
      <c r="X80" s="6">
        <f t="shared" si="64"/>
        <v>0</v>
      </c>
      <c r="Y80" s="6">
        <f t="shared" si="64"/>
        <v>0</v>
      </c>
      <c r="Z80" s="6">
        <f t="shared" si="64"/>
        <v>0</v>
      </c>
      <c r="AA80" s="6">
        <f t="shared" si="64"/>
        <v>0</v>
      </c>
      <c r="AB80" s="6">
        <f t="shared" si="64"/>
        <v>0</v>
      </c>
      <c r="AC80" s="6">
        <f t="shared" si="64"/>
        <v>0</v>
      </c>
      <c r="AD80" s="6">
        <f t="shared" si="64"/>
        <v>0</v>
      </c>
      <c r="AE80" s="6">
        <f t="shared" si="64"/>
        <v>0</v>
      </c>
      <c r="AF80" s="7">
        <f t="shared" si="64"/>
        <v>0</v>
      </c>
    </row>
    <row r="81" spans="3:32" ht="6" customHeight="1">
      <c r="C81" s="5">
        <f t="shared" si="62"/>
        <v>0</v>
      </c>
      <c r="D81" s="6">
        <f aca="true" t="shared" si="65" ref="D81:AF81">D10*D36</f>
        <v>0</v>
      </c>
      <c r="E81" s="6">
        <f t="shared" si="65"/>
        <v>0</v>
      </c>
      <c r="F81" s="6">
        <f t="shared" si="65"/>
        <v>0</v>
      </c>
      <c r="G81" s="6">
        <f t="shared" si="65"/>
        <v>0</v>
      </c>
      <c r="H81" s="6">
        <f t="shared" si="65"/>
        <v>1</v>
      </c>
      <c r="I81" s="6">
        <f t="shared" si="65"/>
        <v>0</v>
      </c>
      <c r="J81" s="6">
        <f t="shared" si="65"/>
        <v>0</v>
      </c>
      <c r="K81" s="6">
        <f t="shared" si="65"/>
        <v>0</v>
      </c>
      <c r="L81" s="6">
        <f t="shared" si="65"/>
        <v>0</v>
      </c>
      <c r="M81" s="6">
        <f t="shared" si="65"/>
        <v>0</v>
      </c>
      <c r="N81" s="6">
        <f t="shared" si="65"/>
        <v>0</v>
      </c>
      <c r="O81" s="6">
        <f t="shared" si="65"/>
        <v>0</v>
      </c>
      <c r="P81" s="6">
        <f t="shared" si="65"/>
        <v>0</v>
      </c>
      <c r="Q81" s="6">
        <f t="shared" si="65"/>
        <v>0</v>
      </c>
      <c r="R81" s="6">
        <f t="shared" si="65"/>
        <v>0</v>
      </c>
      <c r="S81" s="6">
        <f t="shared" si="65"/>
        <v>0</v>
      </c>
      <c r="T81" s="6">
        <f t="shared" si="65"/>
        <v>0</v>
      </c>
      <c r="U81" s="6">
        <f t="shared" si="65"/>
        <v>0</v>
      </c>
      <c r="V81" s="6">
        <f t="shared" si="65"/>
        <v>0</v>
      </c>
      <c r="W81" s="6">
        <f t="shared" si="65"/>
        <v>0</v>
      </c>
      <c r="X81" s="6">
        <f t="shared" si="65"/>
        <v>0</v>
      </c>
      <c r="Y81" s="6">
        <f t="shared" si="65"/>
        <v>0</v>
      </c>
      <c r="Z81" s="6">
        <f t="shared" si="65"/>
        <v>0</v>
      </c>
      <c r="AA81" s="6">
        <f t="shared" si="65"/>
        <v>0</v>
      </c>
      <c r="AB81" s="6">
        <f t="shared" si="65"/>
        <v>0</v>
      </c>
      <c r="AC81" s="6">
        <f t="shared" si="65"/>
        <v>0</v>
      </c>
      <c r="AD81" s="6">
        <f t="shared" si="65"/>
        <v>0</v>
      </c>
      <c r="AE81" s="6">
        <f t="shared" si="65"/>
        <v>0</v>
      </c>
      <c r="AF81" s="7">
        <f t="shared" si="65"/>
        <v>0</v>
      </c>
    </row>
    <row r="82" spans="3:32" ht="6" customHeight="1">
      <c r="C82" s="5">
        <f t="shared" si="62"/>
        <v>0</v>
      </c>
      <c r="D82" s="6">
        <f aca="true" t="shared" si="66" ref="D82:AF82">D11*D37</f>
        <v>0</v>
      </c>
      <c r="E82" s="6">
        <f t="shared" si="66"/>
        <v>0</v>
      </c>
      <c r="F82" s="6">
        <f t="shared" si="66"/>
        <v>0</v>
      </c>
      <c r="G82" s="6">
        <f t="shared" si="66"/>
        <v>0</v>
      </c>
      <c r="H82" s="6">
        <f t="shared" si="66"/>
        <v>0</v>
      </c>
      <c r="I82" s="6">
        <f t="shared" si="66"/>
        <v>0</v>
      </c>
      <c r="J82" s="6">
        <f t="shared" si="66"/>
        <v>0</v>
      </c>
      <c r="K82" s="6">
        <f t="shared" si="66"/>
        <v>0</v>
      </c>
      <c r="L82" s="6">
        <f t="shared" si="66"/>
        <v>0</v>
      </c>
      <c r="M82" s="6">
        <f t="shared" si="66"/>
        <v>0</v>
      </c>
      <c r="N82" s="6">
        <f t="shared" si="66"/>
        <v>0</v>
      </c>
      <c r="O82" s="6">
        <f t="shared" si="66"/>
        <v>0</v>
      </c>
      <c r="P82" s="6">
        <f t="shared" si="66"/>
        <v>0</v>
      </c>
      <c r="Q82" s="6">
        <f t="shared" si="66"/>
        <v>0</v>
      </c>
      <c r="R82" s="6">
        <f t="shared" si="66"/>
        <v>0</v>
      </c>
      <c r="S82" s="6">
        <f t="shared" si="66"/>
        <v>0</v>
      </c>
      <c r="T82" s="6">
        <f t="shared" si="66"/>
        <v>0</v>
      </c>
      <c r="U82" s="6">
        <f t="shared" si="66"/>
        <v>0</v>
      </c>
      <c r="V82" s="6">
        <f t="shared" si="66"/>
        <v>0</v>
      </c>
      <c r="W82" s="6">
        <f t="shared" si="66"/>
        <v>0</v>
      </c>
      <c r="X82" s="6">
        <f t="shared" si="66"/>
        <v>0</v>
      </c>
      <c r="Y82" s="6">
        <f t="shared" si="66"/>
        <v>0</v>
      </c>
      <c r="Z82" s="6">
        <f t="shared" si="66"/>
        <v>0</v>
      </c>
      <c r="AA82" s="6">
        <f t="shared" si="66"/>
        <v>0</v>
      </c>
      <c r="AB82" s="6">
        <f t="shared" si="66"/>
        <v>0</v>
      </c>
      <c r="AC82" s="6">
        <f t="shared" si="66"/>
        <v>0</v>
      </c>
      <c r="AD82" s="6">
        <f t="shared" si="66"/>
        <v>0</v>
      </c>
      <c r="AE82" s="6">
        <f t="shared" si="66"/>
        <v>0</v>
      </c>
      <c r="AF82" s="7">
        <f t="shared" si="66"/>
        <v>0</v>
      </c>
    </row>
    <row r="83" spans="3:32" ht="6" customHeight="1">
      <c r="C83" s="5">
        <f t="shared" si="62"/>
        <v>0</v>
      </c>
      <c r="D83" s="6">
        <f aca="true" t="shared" si="67" ref="D83:AF83">D12*D38</f>
        <v>0</v>
      </c>
      <c r="E83" s="6">
        <f t="shared" si="67"/>
        <v>0</v>
      </c>
      <c r="F83" s="6">
        <f t="shared" si="67"/>
        <v>0</v>
      </c>
      <c r="G83" s="6">
        <f t="shared" si="67"/>
        <v>0</v>
      </c>
      <c r="H83" s="6">
        <f t="shared" si="67"/>
        <v>0</v>
      </c>
      <c r="I83" s="6">
        <f t="shared" si="67"/>
        <v>0</v>
      </c>
      <c r="J83" s="6">
        <f t="shared" si="67"/>
        <v>0</v>
      </c>
      <c r="K83" s="6">
        <f t="shared" si="67"/>
        <v>0</v>
      </c>
      <c r="L83" s="6">
        <f t="shared" si="67"/>
        <v>0</v>
      </c>
      <c r="M83" s="6">
        <f t="shared" si="67"/>
        <v>0</v>
      </c>
      <c r="N83" s="6">
        <f t="shared" si="67"/>
        <v>0</v>
      </c>
      <c r="O83" s="6">
        <f t="shared" si="67"/>
        <v>0</v>
      </c>
      <c r="P83" s="6">
        <f t="shared" si="67"/>
        <v>0</v>
      </c>
      <c r="Q83" s="6">
        <f t="shared" si="67"/>
        <v>0</v>
      </c>
      <c r="R83" s="6">
        <f t="shared" si="67"/>
        <v>0</v>
      </c>
      <c r="S83" s="6">
        <f t="shared" si="67"/>
        <v>0</v>
      </c>
      <c r="T83" s="6">
        <f t="shared" si="67"/>
        <v>0</v>
      </c>
      <c r="U83" s="6">
        <f t="shared" si="67"/>
        <v>0</v>
      </c>
      <c r="V83" s="6">
        <f t="shared" si="67"/>
        <v>0</v>
      </c>
      <c r="W83" s="6">
        <f t="shared" si="67"/>
        <v>0</v>
      </c>
      <c r="X83" s="6">
        <f t="shared" si="67"/>
        <v>0</v>
      </c>
      <c r="Y83" s="6">
        <f t="shared" si="67"/>
        <v>0</v>
      </c>
      <c r="Z83" s="6">
        <f t="shared" si="67"/>
        <v>0</v>
      </c>
      <c r="AA83" s="6">
        <f t="shared" si="67"/>
        <v>0</v>
      </c>
      <c r="AB83" s="6">
        <f t="shared" si="67"/>
        <v>0</v>
      </c>
      <c r="AC83" s="6">
        <f t="shared" si="67"/>
        <v>0</v>
      </c>
      <c r="AD83" s="6">
        <f t="shared" si="67"/>
        <v>0</v>
      </c>
      <c r="AE83" s="6">
        <f t="shared" si="67"/>
        <v>0</v>
      </c>
      <c r="AF83" s="7">
        <f t="shared" si="67"/>
        <v>0</v>
      </c>
    </row>
    <row r="84" spans="3:32" ht="6" customHeight="1">
      <c r="C84" s="5">
        <f t="shared" si="62"/>
        <v>0</v>
      </c>
      <c r="D84" s="6">
        <f aca="true" t="shared" si="68" ref="D84:AF84">D13*D39</f>
        <v>0</v>
      </c>
      <c r="E84" s="6">
        <f t="shared" si="68"/>
        <v>0</v>
      </c>
      <c r="F84" s="6">
        <f t="shared" si="68"/>
        <v>0</v>
      </c>
      <c r="G84" s="6">
        <f t="shared" si="68"/>
        <v>0</v>
      </c>
      <c r="H84" s="6">
        <f t="shared" si="68"/>
        <v>0</v>
      </c>
      <c r="I84" s="6">
        <f t="shared" si="68"/>
        <v>0</v>
      </c>
      <c r="J84" s="6">
        <f t="shared" si="68"/>
        <v>0</v>
      </c>
      <c r="K84" s="6">
        <f t="shared" si="68"/>
        <v>0</v>
      </c>
      <c r="L84" s="6">
        <f t="shared" si="68"/>
        <v>0</v>
      </c>
      <c r="M84" s="6">
        <f t="shared" si="68"/>
        <v>0</v>
      </c>
      <c r="N84" s="6">
        <f t="shared" si="68"/>
        <v>0</v>
      </c>
      <c r="O84" s="6">
        <f t="shared" si="68"/>
        <v>0</v>
      </c>
      <c r="P84" s="6">
        <f t="shared" si="68"/>
        <v>0</v>
      </c>
      <c r="Q84" s="6">
        <f t="shared" si="68"/>
        <v>0</v>
      </c>
      <c r="R84" s="6">
        <f t="shared" si="68"/>
        <v>0</v>
      </c>
      <c r="S84" s="6">
        <f t="shared" si="68"/>
        <v>0</v>
      </c>
      <c r="T84" s="6">
        <f t="shared" si="68"/>
        <v>0</v>
      </c>
      <c r="U84" s="6">
        <f t="shared" si="68"/>
        <v>0</v>
      </c>
      <c r="V84" s="6">
        <f t="shared" si="68"/>
        <v>0</v>
      </c>
      <c r="W84" s="6">
        <f t="shared" si="68"/>
        <v>0</v>
      </c>
      <c r="X84" s="6">
        <f t="shared" si="68"/>
        <v>0</v>
      </c>
      <c r="Y84" s="6">
        <f t="shared" si="68"/>
        <v>0</v>
      </c>
      <c r="Z84" s="6">
        <f t="shared" si="68"/>
        <v>0</v>
      </c>
      <c r="AA84" s="6">
        <f t="shared" si="68"/>
        <v>0</v>
      </c>
      <c r="AB84" s="6">
        <f t="shared" si="68"/>
        <v>0</v>
      </c>
      <c r="AC84" s="6">
        <f t="shared" si="68"/>
        <v>0</v>
      </c>
      <c r="AD84" s="6">
        <f t="shared" si="68"/>
        <v>0</v>
      </c>
      <c r="AE84" s="6">
        <f t="shared" si="68"/>
        <v>0</v>
      </c>
      <c r="AF84" s="7">
        <f t="shared" si="68"/>
        <v>0</v>
      </c>
    </row>
    <row r="85" spans="3:81" ht="6" customHeight="1">
      <c r="C85" s="5">
        <f t="shared" si="62"/>
        <v>0</v>
      </c>
      <c r="D85" s="6">
        <f aca="true" t="shared" si="69" ref="D85:AF85">D14*D40</f>
        <v>0</v>
      </c>
      <c r="E85" s="6">
        <f t="shared" si="69"/>
        <v>0</v>
      </c>
      <c r="F85" s="6">
        <f t="shared" si="69"/>
        <v>0</v>
      </c>
      <c r="G85" s="6">
        <f t="shared" si="69"/>
        <v>0</v>
      </c>
      <c r="H85" s="6">
        <f t="shared" si="69"/>
        <v>0</v>
      </c>
      <c r="I85" s="6">
        <f t="shared" si="69"/>
        <v>0</v>
      </c>
      <c r="J85" s="6">
        <f t="shared" si="69"/>
        <v>0</v>
      </c>
      <c r="K85" s="6">
        <f t="shared" si="69"/>
        <v>0</v>
      </c>
      <c r="L85" s="6">
        <f t="shared" si="69"/>
        <v>0</v>
      </c>
      <c r="M85" s="6">
        <f t="shared" si="69"/>
        <v>0</v>
      </c>
      <c r="N85" s="6">
        <f t="shared" si="69"/>
        <v>0</v>
      </c>
      <c r="O85" s="6">
        <f t="shared" si="69"/>
        <v>0</v>
      </c>
      <c r="P85" s="6">
        <f t="shared" si="69"/>
        <v>0</v>
      </c>
      <c r="Q85" s="6">
        <f t="shared" si="69"/>
        <v>0</v>
      </c>
      <c r="R85" s="6">
        <f t="shared" si="69"/>
        <v>0</v>
      </c>
      <c r="S85" s="6">
        <f t="shared" si="69"/>
        <v>0</v>
      </c>
      <c r="T85" s="6">
        <f t="shared" si="69"/>
        <v>0</v>
      </c>
      <c r="U85" s="6">
        <f t="shared" si="69"/>
        <v>0</v>
      </c>
      <c r="V85" s="6">
        <f t="shared" si="69"/>
        <v>0</v>
      </c>
      <c r="W85" s="6">
        <f t="shared" si="69"/>
        <v>0</v>
      </c>
      <c r="X85" s="6">
        <f t="shared" si="69"/>
        <v>0</v>
      </c>
      <c r="Y85" s="6">
        <f t="shared" si="69"/>
        <v>0</v>
      </c>
      <c r="Z85" s="6">
        <f t="shared" si="69"/>
        <v>0</v>
      </c>
      <c r="AA85" s="6">
        <f t="shared" si="69"/>
        <v>0</v>
      </c>
      <c r="AB85" s="6">
        <f t="shared" si="69"/>
        <v>0</v>
      </c>
      <c r="AC85" s="6">
        <f t="shared" si="69"/>
        <v>0</v>
      </c>
      <c r="AD85" s="6">
        <f t="shared" si="69"/>
        <v>0</v>
      </c>
      <c r="AE85" s="6">
        <f t="shared" si="69"/>
        <v>0</v>
      </c>
      <c r="AF85" s="7">
        <f t="shared" si="69"/>
        <v>0</v>
      </c>
      <c r="BT85" s="22"/>
      <c r="BU85" s="22"/>
      <c r="BV85" s="22"/>
      <c r="BW85" s="22"/>
      <c r="BX85" s="22"/>
      <c r="BY85" s="22"/>
      <c r="BZ85" s="22"/>
      <c r="CA85" s="22"/>
      <c r="CB85" s="22"/>
      <c r="CC85" s="22"/>
    </row>
    <row r="86" spans="3:81" ht="6" customHeight="1">
      <c r="C86" s="5">
        <f t="shared" si="62"/>
        <v>0</v>
      </c>
      <c r="D86" s="6">
        <f aca="true" t="shared" si="70" ref="D86:AF86">D15*D41</f>
        <v>0</v>
      </c>
      <c r="E86" s="6">
        <f t="shared" si="70"/>
        <v>0</v>
      </c>
      <c r="F86" s="6">
        <f t="shared" si="70"/>
        <v>0</v>
      </c>
      <c r="G86" s="6">
        <f t="shared" si="70"/>
        <v>0</v>
      </c>
      <c r="H86" s="6">
        <f t="shared" si="70"/>
        <v>0</v>
      </c>
      <c r="I86" s="6">
        <f t="shared" si="70"/>
        <v>0</v>
      </c>
      <c r="J86" s="6">
        <f t="shared" si="70"/>
        <v>0</v>
      </c>
      <c r="K86" s="6">
        <f t="shared" si="70"/>
        <v>0</v>
      </c>
      <c r="L86" s="6">
        <f t="shared" si="70"/>
        <v>0</v>
      </c>
      <c r="M86" s="6">
        <f t="shared" si="70"/>
        <v>0</v>
      </c>
      <c r="N86" s="6">
        <f t="shared" si="70"/>
        <v>0</v>
      </c>
      <c r="O86" s="6">
        <f t="shared" si="70"/>
        <v>0</v>
      </c>
      <c r="P86" s="6">
        <f t="shared" si="70"/>
        <v>0</v>
      </c>
      <c r="Q86" s="6">
        <f t="shared" si="70"/>
        <v>0</v>
      </c>
      <c r="R86" s="6">
        <f t="shared" si="70"/>
        <v>0</v>
      </c>
      <c r="S86" s="6">
        <f t="shared" si="70"/>
        <v>0</v>
      </c>
      <c r="T86" s="6">
        <f t="shared" si="70"/>
        <v>0</v>
      </c>
      <c r="U86" s="6">
        <f t="shared" si="70"/>
        <v>0</v>
      </c>
      <c r="V86" s="6">
        <f t="shared" si="70"/>
        <v>0</v>
      </c>
      <c r="W86" s="6">
        <f t="shared" si="70"/>
        <v>0</v>
      </c>
      <c r="X86" s="6">
        <f t="shared" si="70"/>
        <v>0</v>
      </c>
      <c r="Y86" s="6">
        <f t="shared" si="70"/>
        <v>0</v>
      </c>
      <c r="Z86" s="6">
        <f t="shared" si="70"/>
        <v>0</v>
      </c>
      <c r="AA86" s="6">
        <f t="shared" si="70"/>
        <v>0</v>
      </c>
      <c r="AB86" s="6">
        <f t="shared" si="70"/>
        <v>0</v>
      </c>
      <c r="AC86" s="6">
        <f t="shared" si="70"/>
        <v>0</v>
      </c>
      <c r="AD86" s="6">
        <f t="shared" si="70"/>
        <v>0</v>
      </c>
      <c r="AE86" s="6">
        <f t="shared" si="70"/>
        <v>0</v>
      </c>
      <c r="AF86" s="7">
        <f t="shared" si="70"/>
        <v>0</v>
      </c>
      <c r="BT86" s="22"/>
      <c r="BU86" s="22"/>
      <c r="BV86" s="22"/>
      <c r="BW86" s="22"/>
      <c r="BX86" s="22"/>
      <c r="BY86" s="22"/>
      <c r="BZ86" s="22"/>
      <c r="CA86" s="22"/>
      <c r="CB86" s="22"/>
      <c r="CC86" s="22"/>
    </row>
    <row r="87" spans="3:32" ht="6" customHeight="1">
      <c r="C87" s="5">
        <f t="shared" si="62"/>
        <v>0</v>
      </c>
      <c r="D87" s="6">
        <f aca="true" t="shared" si="71" ref="D87:AF87">D16*D42</f>
        <v>0</v>
      </c>
      <c r="E87" s="6">
        <f t="shared" si="71"/>
        <v>0</v>
      </c>
      <c r="F87" s="6">
        <f t="shared" si="71"/>
        <v>0</v>
      </c>
      <c r="G87" s="6">
        <f t="shared" si="71"/>
        <v>0</v>
      </c>
      <c r="H87" s="6">
        <f t="shared" si="71"/>
        <v>0</v>
      </c>
      <c r="I87" s="6">
        <f t="shared" si="71"/>
        <v>0</v>
      </c>
      <c r="J87" s="6">
        <f t="shared" si="71"/>
        <v>0</v>
      </c>
      <c r="K87" s="6">
        <f t="shared" si="71"/>
        <v>0</v>
      </c>
      <c r="L87" s="6">
        <f t="shared" si="71"/>
        <v>0</v>
      </c>
      <c r="M87" s="6">
        <f t="shared" si="71"/>
        <v>0</v>
      </c>
      <c r="N87" s="6">
        <f t="shared" si="71"/>
        <v>0</v>
      </c>
      <c r="O87" s="6">
        <f t="shared" si="71"/>
        <v>0</v>
      </c>
      <c r="P87" s="6">
        <f t="shared" si="71"/>
        <v>0</v>
      </c>
      <c r="Q87" s="6">
        <f t="shared" si="71"/>
        <v>0</v>
      </c>
      <c r="R87" s="6">
        <f t="shared" si="71"/>
        <v>0</v>
      </c>
      <c r="S87" s="6">
        <f t="shared" si="71"/>
        <v>0</v>
      </c>
      <c r="T87" s="6">
        <f t="shared" si="71"/>
        <v>0</v>
      </c>
      <c r="U87" s="6">
        <f t="shared" si="71"/>
        <v>0</v>
      </c>
      <c r="V87" s="6">
        <f t="shared" si="71"/>
        <v>0</v>
      </c>
      <c r="W87" s="6">
        <f t="shared" si="71"/>
        <v>0</v>
      </c>
      <c r="X87" s="6">
        <f t="shared" si="71"/>
        <v>0</v>
      </c>
      <c r="Y87" s="6">
        <f t="shared" si="71"/>
        <v>0</v>
      </c>
      <c r="Z87" s="6">
        <f t="shared" si="71"/>
        <v>0</v>
      </c>
      <c r="AA87" s="6">
        <f t="shared" si="71"/>
        <v>0</v>
      </c>
      <c r="AB87" s="6">
        <f t="shared" si="71"/>
        <v>0</v>
      </c>
      <c r="AC87" s="6">
        <f t="shared" si="71"/>
        <v>0</v>
      </c>
      <c r="AD87" s="6">
        <f t="shared" si="71"/>
        <v>0</v>
      </c>
      <c r="AE87" s="6">
        <f t="shared" si="71"/>
        <v>0</v>
      </c>
      <c r="AF87" s="7">
        <f t="shared" si="71"/>
        <v>0</v>
      </c>
    </row>
    <row r="88" spans="3:32" ht="6" customHeight="1">
      <c r="C88" s="5">
        <f t="shared" si="62"/>
        <v>0</v>
      </c>
      <c r="D88" s="6">
        <f aca="true" t="shared" si="72" ref="D88:AF88">D17*D43</f>
        <v>0</v>
      </c>
      <c r="E88" s="6">
        <f t="shared" si="72"/>
        <v>0</v>
      </c>
      <c r="F88" s="6">
        <f t="shared" si="72"/>
        <v>0</v>
      </c>
      <c r="G88" s="6">
        <f t="shared" si="72"/>
        <v>0</v>
      </c>
      <c r="H88" s="6">
        <f t="shared" si="72"/>
        <v>0</v>
      </c>
      <c r="I88" s="6">
        <f t="shared" si="72"/>
        <v>0</v>
      </c>
      <c r="J88" s="6">
        <f t="shared" si="72"/>
        <v>0</v>
      </c>
      <c r="K88" s="6">
        <f t="shared" si="72"/>
        <v>0</v>
      </c>
      <c r="L88" s="6">
        <f t="shared" si="72"/>
        <v>0</v>
      </c>
      <c r="M88" s="6">
        <f t="shared" si="72"/>
        <v>0</v>
      </c>
      <c r="N88" s="6">
        <f t="shared" si="72"/>
        <v>0</v>
      </c>
      <c r="O88" s="6">
        <f t="shared" si="72"/>
        <v>0</v>
      </c>
      <c r="P88" s="6">
        <f t="shared" si="72"/>
        <v>0</v>
      </c>
      <c r="Q88" s="6">
        <f t="shared" si="72"/>
        <v>0</v>
      </c>
      <c r="R88" s="6">
        <f t="shared" si="72"/>
        <v>0</v>
      </c>
      <c r="S88" s="6">
        <f t="shared" si="72"/>
        <v>0</v>
      </c>
      <c r="T88" s="6">
        <f t="shared" si="72"/>
        <v>0</v>
      </c>
      <c r="U88" s="6">
        <f t="shared" si="72"/>
        <v>0</v>
      </c>
      <c r="V88" s="6">
        <f t="shared" si="72"/>
        <v>0</v>
      </c>
      <c r="W88" s="6">
        <f t="shared" si="72"/>
        <v>0</v>
      </c>
      <c r="X88" s="6">
        <f t="shared" si="72"/>
        <v>0</v>
      </c>
      <c r="Y88" s="6">
        <f t="shared" si="72"/>
        <v>0</v>
      </c>
      <c r="Z88" s="6">
        <f t="shared" si="72"/>
        <v>0</v>
      </c>
      <c r="AA88" s="6">
        <f t="shared" si="72"/>
        <v>0</v>
      </c>
      <c r="AB88" s="6">
        <f t="shared" si="72"/>
        <v>0</v>
      </c>
      <c r="AC88" s="6">
        <f t="shared" si="72"/>
        <v>1</v>
      </c>
      <c r="AD88" s="6">
        <f t="shared" si="72"/>
        <v>0</v>
      </c>
      <c r="AE88" s="6">
        <f t="shared" si="72"/>
        <v>0</v>
      </c>
      <c r="AF88" s="7">
        <f t="shared" si="72"/>
        <v>0</v>
      </c>
    </row>
    <row r="89" spans="3:32" ht="6" customHeight="1">
      <c r="C89" s="5">
        <f t="shared" si="62"/>
        <v>0</v>
      </c>
      <c r="D89" s="6">
        <f aca="true" t="shared" si="73" ref="D89:AF89">D18*D44</f>
        <v>0</v>
      </c>
      <c r="E89" s="6">
        <f t="shared" si="73"/>
        <v>0</v>
      </c>
      <c r="F89" s="6">
        <f t="shared" si="73"/>
        <v>0</v>
      </c>
      <c r="G89" s="6">
        <f t="shared" si="73"/>
        <v>0</v>
      </c>
      <c r="H89" s="6">
        <f t="shared" si="73"/>
        <v>0</v>
      </c>
      <c r="I89" s="6">
        <f t="shared" si="73"/>
        <v>0</v>
      </c>
      <c r="J89" s="6">
        <f t="shared" si="73"/>
        <v>0</v>
      </c>
      <c r="K89" s="6">
        <f t="shared" si="73"/>
        <v>0</v>
      </c>
      <c r="L89" s="6">
        <f t="shared" si="73"/>
        <v>0</v>
      </c>
      <c r="M89" s="6">
        <f t="shared" si="73"/>
        <v>0</v>
      </c>
      <c r="N89" s="6">
        <f t="shared" si="73"/>
        <v>0</v>
      </c>
      <c r="O89" s="6">
        <f t="shared" si="73"/>
        <v>0</v>
      </c>
      <c r="P89" s="6">
        <f t="shared" si="73"/>
        <v>0</v>
      </c>
      <c r="Q89" s="6">
        <f t="shared" si="73"/>
        <v>0</v>
      </c>
      <c r="R89" s="6">
        <f t="shared" si="73"/>
        <v>0</v>
      </c>
      <c r="S89" s="6">
        <f t="shared" si="73"/>
        <v>0</v>
      </c>
      <c r="T89" s="6">
        <f t="shared" si="73"/>
        <v>0</v>
      </c>
      <c r="U89" s="6">
        <f t="shared" si="73"/>
        <v>0</v>
      </c>
      <c r="V89" s="6">
        <f t="shared" si="73"/>
        <v>0</v>
      </c>
      <c r="W89" s="6">
        <f t="shared" si="73"/>
        <v>0</v>
      </c>
      <c r="X89" s="6">
        <f t="shared" si="73"/>
        <v>0</v>
      </c>
      <c r="Y89" s="6">
        <f t="shared" si="73"/>
        <v>0</v>
      </c>
      <c r="Z89" s="6">
        <f t="shared" si="73"/>
        <v>0</v>
      </c>
      <c r="AA89" s="6">
        <f t="shared" si="73"/>
        <v>0</v>
      </c>
      <c r="AB89" s="6">
        <f t="shared" si="73"/>
        <v>0</v>
      </c>
      <c r="AC89" s="6">
        <f t="shared" si="73"/>
        <v>0</v>
      </c>
      <c r="AD89" s="6">
        <f t="shared" si="73"/>
        <v>0</v>
      </c>
      <c r="AE89" s="6">
        <f t="shared" si="73"/>
        <v>0</v>
      </c>
      <c r="AF89" s="7">
        <f t="shared" si="73"/>
        <v>0</v>
      </c>
    </row>
    <row r="90" spans="3:32" ht="6" customHeight="1">
      <c r="C90" s="5">
        <f t="shared" si="62"/>
        <v>0</v>
      </c>
      <c r="D90" s="6">
        <f aca="true" t="shared" si="74" ref="D90:AF90">D19*D45</f>
        <v>0</v>
      </c>
      <c r="E90" s="6">
        <f t="shared" si="74"/>
        <v>0</v>
      </c>
      <c r="F90" s="6">
        <f t="shared" si="74"/>
        <v>0</v>
      </c>
      <c r="G90" s="6">
        <f t="shared" si="74"/>
        <v>0</v>
      </c>
      <c r="H90" s="6">
        <f t="shared" si="74"/>
        <v>0</v>
      </c>
      <c r="I90" s="6">
        <f t="shared" si="74"/>
        <v>0</v>
      </c>
      <c r="J90" s="6">
        <f t="shared" si="74"/>
        <v>0</v>
      </c>
      <c r="K90" s="6">
        <f t="shared" si="74"/>
        <v>0</v>
      </c>
      <c r="L90" s="6">
        <f t="shared" si="74"/>
        <v>0</v>
      </c>
      <c r="M90" s="6">
        <f t="shared" si="74"/>
        <v>0</v>
      </c>
      <c r="N90" s="6">
        <f t="shared" si="74"/>
        <v>0</v>
      </c>
      <c r="O90" s="6">
        <f t="shared" si="74"/>
        <v>0</v>
      </c>
      <c r="P90" s="6">
        <f t="shared" si="74"/>
        <v>0</v>
      </c>
      <c r="Q90" s="6">
        <f t="shared" si="74"/>
        <v>0</v>
      </c>
      <c r="R90" s="6">
        <f t="shared" si="74"/>
        <v>0</v>
      </c>
      <c r="S90" s="6">
        <f t="shared" si="74"/>
        <v>0</v>
      </c>
      <c r="T90" s="6">
        <f t="shared" si="74"/>
        <v>0</v>
      </c>
      <c r="U90" s="6">
        <f t="shared" si="74"/>
        <v>0</v>
      </c>
      <c r="V90" s="6">
        <f t="shared" si="74"/>
        <v>0</v>
      </c>
      <c r="W90" s="6">
        <f t="shared" si="74"/>
        <v>0</v>
      </c>
      <c r="X90" s="6">
        <f t="shared" si="74"/>
        <v>0</v>
      </c>
      <c r="Y90" s="6">
        <f t="shared" si="74"/>
        <v>0</v>
      </c>
      <c r="Z90" s="6">
        <f t="shared" si="74"/>
        <v>0</v>
      </c>
      <c r="AA90" s="6">
        <f t="shared" si="74"/>
        <v>0</v>
      </c>
      <c r="AB90" s="6">
        <f t="shared" si="74"/>
        <v>0</v>
      </c>
      <c r="AC90" s="6">
        <f t="shared" si="74"/>
        <v>0</v>
      </c>
      <c r="AD90" s="6">
        <f t="shared" si="74"/>
        <v>0</v>
      </c>
      <c r="AE90" s="6">
        <f t="shared" si="74"/>
        <v>0</v>
      </c>
      <c r="AF90" s="7">
        <f t="shared" si="74"/>
        <v>0</v>
      </c>
    </row>
    <row r="91" spans="3:32" ht="6" customHeight="1">
      <c r="C91" s="5">
        <f t="shared" si="62"/>
        <v>0</v>
      </c>
      <c r="D91" s="6">
        <f aca="true" t="shared" si="75" ref="D91:AF91">D20*D46</f>
        <v>0</v>
      </c>
      <c r="E91" s="6">
        <f t="shared" si="75"/>
        <v>0</v>
      </c>
      <c r="F91" s="6">
        <f t="shared" si="75"/>
        <v>0</v>
      </c>
      <c r="G91" s="6">
        <f t="shared" si="75"/>
        <v>0</v>
      </c>
      <c r="H91" s="6">
        <f t="shared" si="75"/>
        <v>0</v>
      </c>
      <c r="I91" s="6">
        <f t="shared" si="75"/>
        <v>0</v>
      </c>
      <c r="J91" s="6">
        <f t="shared" si="75"/>
        <v>0</v>
      </c>
      <c r="K91" s="6">
        <f t="shared" si="75"/>
        <v>0</v>
      </c>
      <c r="L91" s="6">
        <f t="shared" si="75"/>
        <v>0</v>
      </c>
      <c r="M91" s="6">
        <f t="shared" si="75"/>
        <v>0</v>
      </c>
      <c r="N91" s="6">
        <f t="shared" si="75"/>
        <v>0</v>
      </c>
      <c r="O91" s="6">
        <f t="shared" si="75"/>
        <v>0</v>
      </c>
      <c r="P91" s="6">
        <f t="shared" si="75"/>
        <v>0</v>
      </c>
      <c r="Q91" s="6">
        <f t="shared" si="75"/>
        <v>0</v>
      </c>
      <c r="R91" s="6">
        <f t="shared" si="75"/>
        <v>0</v>
      </c>
      <c r="S91" s="6">
        <f t="shared" si="75"/>
        <v>0</v>
      </c>
      <c r="T91" s="6">
        <f t="shared" si="75"/>
        <v>0</v>
      </c>
      <c r="U91" s="6">
        <f t="shared" si="75"/>
        <v>0</v>
      </c>
      <c r="V91" s="6">
        <f t="shared" si="75"/>
        <v>0</v>
      </c>
      <c r="W91" s="6">
        <f t="shared" si="75"/>
        <v>0</v>
      </c>
      <c r="X91" s="6">
        <f t="shared" si="75"/>
        <v>0</v>
      </c>
      <c r="Y91" s="6">
        <f t="shared" si="75"/>
        <v>0</v>
      </c>
      <c r="Z91" s="6">
        <f t="shared" si="75"/>
        <v>0</v>
      </c>
      <c r="AA91" s="6">
        <f t="shared" si="75"/>
        <v>0</v>
      </c>
      <c r="AB91" s="6">
        <f t="shared" si="75"/>
        <v>0</v>
      </c>
      <c r="AC91" s="6">
        <f t="shared" si="75"/>
        <v>0</v>
      </c>
      <c r="AD91" s="6">
        <f t="shared" si="75"/>
        <v>0</v>
      </c>
      <c r="AE91" s="6">
        <f t="shared" si="75"/>
        <v>0</v>
      </c>
      <c r="AF91" s="7">
        <f t="shared" si="75"/>
        <v>0</v>
      </c>
    </row>
    <row r="92" spans="3:32" ht="6" customHeight="1">
      <c r="C92" s="5">
        <f t="shared" si="62"/>
        <v>0</v>
      </c>
      <c r="D92" s="6">
        <f aca="true" t="shared" si="76" ref="D92:AF92">D21*D47</f>
        <v>0</v>
      </c>
      <c r="E92" s="6">
        <f t="shared" si="76"/>
        <v>0</v>
      </c>
      <c r="F92" s="6">
        <f t="shared" si="76"/>
        <v>0</v>
      </c>
      <c r="G92" s="6">
        <f t="shared" si="76"/>
        <v>0</v>
      </c>
      <c r="H92" s="6">
        <f t="shared" si="76"/>
        <v>0</v>
      </c>
      <c r="I92" s="6">
        <f t="shared" si="76"/>
        <v>0</v>
      </c>
      <c r="J92" s="6">
        <f t="shared" si="76"/>
        <v>0</v>
      </c>
      <c r="K92" s="6">
        <f t="shared" si="76"/>
        <v>0</v>
      </c>
      <c r="L92" s="6">
        <f t="shared" si="76"/>
        <v>0</v>
      </c>
      <c r="M92" s="6">
        <f t="shared" si="76"/>
        <v>0</v>
      </c>
      <c r="N92" s="6">
        <f t="shared" si="76"/>
        <v>0</v>
      </c>
      <c r="O92" s="6">
        <f t="shared" si="76"/>
        <v>0</v>
      </c>
      <c r="P92" s="6">
        <f t="shared" si="76"/>
        <v>0</v>
      </c>
      <c r="Q92" s="6">
        <f t="shared" si="76"/>
        <v>0</v>
      </c>
      <c r="R92" s="6">
        <f t="shared" si="76"/>
        <v>0</v>
      </c>
      <c r="S92" s="6">
        <f t="shared" si="76"/>
        <v>0</v>
      </c>
      <c r="T92" s="6">
        <f t="shared" si="76"/>
        <v>0</v>
      </c>
      <c r="U92" s="6">
        <f t="shared" si="76"/>
        <v>0</v>
      </c>
      <c r="V92" s="6">
        <f t="shared" si="76"/>
        <v>0</v>
      </c>
      <c r="W92" s="6">
        <f t="shared" si="76"/>
        <v>0</v>
      </c>
      <c r="X92" s="6">
        <f t="shared" si="76"/>
        <v>0</v>
      </c>
      <c r="Y92" s="6">
        <f t="shared" si="76"/>
        <v>0</v>
      </c>
      <c r="Z92" s="6">
        <f t="shared" si="76"/>
        <v>0</v>
      </c>
      <c r="AA92" s="6">
        <f t="shared" si="76"/>
        <v>0</v>
      </c>
      <c r="AB92" s="6">
        <f t="shared" si="76"/>
        <v>0</v>
      </c>
      <c r="AC92" s="6">
        <f t="shared" si="76"/>
        <v>0</v>
      </c>
      <c r="AD92" s="6">
        <f t="shared" si="76"/>
        <v>0</v>
      </c>
      <c r="AE92" s="6">
        <f t="shared" si="76"/>
        <v>0</v>
      </c>
      <c r="AF92" s="7">
        <f t="shared" si="76"/>
        <v>0</v>
      </c>
    </row>
    <row r="93" spans="3:32" ht="6" customHeight="1">
      <c r="C93" s="5">
        <f t="shared" si="62"/>
        <v>0</v>
      </c>
      <c r="D93" s="6">
        <f aca="true" t="shared" si="77" ref="D93:AF93">D22*D48</f>
        <v>0</v>
      </c>
      <c r="E93" s="6">
        <f t="shared" si="77"/>
        <v>0</v>
      </c>
      <c r="F93" s="6">
        <f t="shared" si="77"/>
        <v>0</v>
      </c>
      <c r="G93" s="6">
        <f t="shared" si="77"/>
        <v>0</v>
      </c>
      <c r="H93" s="6">
        <f t="shared" si="77"/>
        <v>0</v>
      </c>
      <c r="I93" s="6">
        <f t="shared" si="77"/>
        <v>0</v>
      </c>
      <c r="J93" s="6">
        <f t="shared" si="77"/>
        <v>0</v>
      </c>
      <c r="K93" s="6">
        <f t="shared" si="77"/>
        <v>0</v>
      </c>
      <c r="L93" s="6">
        <f t="shared" si="77"/>
        <v>0</v>
      </c>
      <c r="M93" s="6">
        <f t="shared" si="77"/>
        <v>0</v>
      </c>
      <c r="N93" s="6">
        <f t="shared" si="77"/>
        <v>0</v>
      </c>
      <c r="O93" s="6">
        <f t="shared" si="77"/>
        <v>0</v>
      </c>
      <c r="P93" s="6">
        <f t="shared" si="77"/>
        <v>0</v>
      </c>
      <c r="Q93" s="6">
        <f t="shared" si="77"/>
        <v>0</v>
      </c>
      <c r="R93" s="6">
        <f t="shared" si="77"/>
        <v>0</v>
      </c>
      <c r="S93" s="6">
        <f t="shared" si="77"/>
        <v>0</v>
      </c>
      <c r="T93" s="6">
        <f t="shared" si="77"/>
        <v>0</v>
      </c>
      <c r="U93" s="6">
        <f t="shared" si="77"/>
        <v>0</v>
      </c>
      <c r="V93" s="6">
        <f t="shared" si="77"/>
        <v>0</v>
      </c>
      <c r="W93" s="6">
        <f t="shared" si="77"/>
        <v>0</v>
      </c>
      <c r="X93" s="6">
        <f t="shared" si="77"/>
        <v>0</v>
      </c>
      <c r="Y93" s="6">
        <f t="shared" si="77"/>
        <v>0</v>
      </c>
      <c r="Z93" s="6">
        <f t="shared" si="77"/>
        <v>0</v>
      </c>
      <c r="AA93" s="6">
        <f t="shared" si="77"/>
        <v>0</v>
      </c>
      <c r="AB93" s="6">
        <f t="shared" si="77"/>
        <v>0</v>
      </c>
      <c r="AC93" s="6">
        <f t="shared" si="77"/>
        <v>0</v>
      </c>
      <c r="AD93" s="6">
        <f t="shared" si="77"/>
        <v>0</v>
      </c>
      <c r="AE93" s="6">
        <f t="shared" si="77"/>
        <v>0</v>
      </c>
      <c r="AF93" s="7">
        <f t="shared" si="77"/>
        <v>0</v>
      </c>
    </row>
    <row r="94" spans="3:32" ht="6" customHeight="1">
      <c r="C94" s="5">
        <f t="shared" si="62"/>
        <v>0</v>
      </c>
      <c r="D94" s="6">
        <f aca="true" t="shared" si="78" ref="D94:AF94">D23*D49</f>
        <v>0</v>
      </c>
      <c r="E94" s="6">
        <f t="shared" si="78"/>
        <v>0</v>
      </c>
      <c r="F94" s="6">
        <f t="shared" si="78"/>
        <v>0</v>
      </c>
      <c r="G94" s="6">
        <f t="shared" si="78"/>
        <v>0</v>
      </c>
      <c r="H94" s="6">
        <f t="shared" si="78"/>
        <v>0</v>
      </c>
      <c r="I94" s="6">
        <f t="shared" si="78"/>
        <v>0</v>
      </c>
      <c r="J94" s="6">
        <f t="shared" si="78"/>
        <v>0</v>
      </c>
      <c r="K94" s="6">
        <f t="shared" si="78"/>
        <v>0</v>
      </c>
      <c r="L94" s="6">
        <f t="shared" si="78"/>
        <v>0</v>
      </c>
      <c r="M94" s="6">
        <f t="shared" si="78"/>
        <v>0</v>
      </c>
      <c r="N94" s="6">
        <f t="shared" si="78"/>
        <v>0</v>
      </c>
      <c r="O94" s="6">
        <f t="shared" si="78"/>
        <v>0</v>
      </c>
      <c r="P94" s="6">
        <f t="shared" si="78"/>
        <v>0</v>
      </c>
      <c r="Q94" s="6">
        <f t="shared" si="78"/>
        <v>0</v>
      </c>
      <c r="R94" s="6">
        <f t="shared" si="78"/>
        <v>0</v>
      </c>
      <c r="S94" s="6">
        <f t="shared" si="78"/>
        <v>0</v>
      </c>
      <c r="T94" s="6">
        <f t="shared" si="78"/>
        <v>0</v>
      </c>
      <c r="U94" s="6">
        <f t="shared" si="78"/>
        <v>0</v>
      </c>
      <c r="V94" s="6">
        <f t="shared" si="78"/>
        <v>0</v>
      </c>
      <c r="W94" s="6">
        <f t="shared" si="78"/>
        <v>0</v>
      </c>
      <c r="X94" s="6">
        <f t="shared" si="78"/>
        <v>0</v>
      </c>
      <c r="Y94" s="6">
        <f t="shared" si="78"/>
        <v>0</v>
      </c>
      <c r="Z94" s="6">
        <f t="shared" si="78"/>
        <v>0</v>
      </c>
      <c r="AA94" s="6">
        <f t="shared" si="78"/>
        <v>0</v>
      </c>
      <c r="AB94" s="6">
        <f t="shared" si="78"/>
        <v>0</v>
      </c>
      <c r="AC94" s="6">
        <f t="shared" si="78"/>
        <v>0</v>
      </c>
      <c r="AD94" s="6">
        <f t="shared" si="78"/>
        <v>0</v>
      </c>
      <c r="AE94" s="6">
        <f t="shared" si="78"/>
        <v>0</v>
      </c>
      <c r="AF94" s="7">
        <f t="shared" si="78"/>
        <v>0</v>
      </c>
    </row>
    <row r="95" spans="3:32" ht="6" customHeight="1">
      <c r="C95" s="5">
        <f t="shared" si="62"/>
        <v>0</v>
      </c>
      <c r="D95" s="6">
        <f aca="true" t="shared" si="79" ref="D95:AF95">D24*D50</f>
        <v>0</v>
      </c>
      <c r="E95" s="6">
        <f t="shared" si="79"/>
        <v>0</v>
      </c>
      <c r="F95" s="6">
        <f t="shared" si="79"/>
        <v>0</v>
      </c>
      <c r="G95" s="6">
        <f t="shared" si="79"/>
        <v>0</v>
      </c>
      <c r="H95" s="6">
        <f t="shared" si="79"/>
        <v>0</v>
      </c>
      <c r="I95" s="6">
        <f t="shared" si="79"/>
        <v>0</v>
      </c>
      <c r="J95" s="6">
        <f t="shared" si="79"/>
        <v>0</v>
      </c>
      <c r="K95" s="6">
        <f t="shared" si="79"/>
        <v>0</v>
      </c>
      <c r="L95" s="6">
        <f t="shared" si="79"/>
        <v>0</v>
      </c>
      <c r="M95" s="6">
        <f t="shared" si="79"/>
        <v>0</v>
      </c>
      <c r="N95" s="6">
        <f t="shared" si="79"/>
        <v>0</v>
      </c>
      <c r="O95" s="6">
        <f t="shared" si="79"/>
        <v>0</v>
      </c>
      <c r="P95" s="6">
        <f t="shared" si="79"/>
        <v>0</v>
      </c>
      <c r="Q95" s="6">
        <f t="shared" si="79"/>
        <v>0</v>
      </c>
      <c r="R95" s="6">
        <f t="shared" si="79"/>
        <v>0</v>
      </c>
      <c r="S95" s="6">
        <f t="shared" si="79"/>
        <v>0</v>
      </c>
      <c r="T95" s="6">
        <f t="shared" si="79"/>
        <v>0</v>
      </c>
      <c r="U95" s="6">
        <f t="shared" si="79"/>
        <v>0</v>
      </c>
      <c r="V95" s="6">
        <f t="shared" si="79"/>
        <v>0</v>
      </c>
      <c r="W95" s="6">
        <f t="shared" si="79"/>
        <v>0</v>
      </c>
      <c r="X95" s="6">
        <f t="shared" si="79"/>
        <v>0</v>
      </c>
      <c r="Y95" s="6">
        <f t="shared" si="79"/>
        <v>0</v>
      </c>
      <c r="Z95" s="6">
        <f t="shared" si="79"/>
        <v>0</v>
      </c>
      <c r="AA95" s="6">
        <f t="shared" si="79"/>
        <v>0</v>
      </c>
      <c r="AB95" s="6">
        <f t="shared" si="79"/>
        <v>1</v>
      </c>
      <c r="AC95" s="6">
        <f t="shared" si="79"/>
        <v>0</v>
      </c>
      <c r="AD95" s="6">
        <f t="shared" si="79"/>
        <v>0</v>
      </c>
      <c r="AE95" s="6">
        <f t="shared" si="79"/>
        <v>0</v>
      </c>
      <c r="AF95" s="7">
        <f t="shared" si="79"/>
        <v>0</v>
      </c>
    </row>
    <row r="96" spans="3:32" ht="6" customHeight="1">
      <c r="C96" s="5">
        <f t="shared" si="62"/>
        <v>0</v>
      </c>
      <c r="D96" s="6">
        <f aca="true" t="shared" si="80" ref="D96:AF96">D25*D51</f>
        <v>0</v>
      </c>
      <c r="E96" s="6">
        <f t="shared" si="80"/>
        <v>0</v>
      </c>
      <c r="F96" s="6">
        <f t="shared" si="80"/>
        <v>0</v>
      </c>
      <c r="G96" s="6">
        <f t="shared" si="80"/>
        <v>0</v>
      </c>
      <c r="H96" s="6">
        <f t="shared" si="80"/>
        <v>0</v>
      </c>
      <c r="I96" s="6">
        <f t="shared" si="80"/>
        <v>0</v>
      </c>
      <c r="J96" s="6">
        <f t="shared" si="80"/>
        <v>0</v>
      </c>
      <c r="K96" s="6">
        <f t="shared" si="80"/>
        <v>0</v>
      </c>
      <c r="L96" s="6">
        <f t="shared" si="80"/>
        <v>0</v>
      </c>
      <c r="M96" s="6">
        <f t="shared" si="80"/>
        <v>0</v>
      </c>
      <c r="N96" s="6">
        <f t="shared" si="80"/>
        <v>0</v>
      </c>
      <c r="O96" s="6">
        <f t="shared" si="80"/>
        <v>0</v>
      </c>
      <c r="P96" s="6">
        <f t="shared" si="80"/>
        <v>0</v>
      </c>
      <c r="Q96" s="6">
        <f t="shared" si="80"/>
        <v>0</v>
      </c>
      <c r="R96" s="6">
        <f t="shared" si="80"/>
        <v>0</v>
      </c>
      <c r="S96" s="6">
        <f t="shared" si="80"/>
        <v>0</v>
      </c>
      <c r="T96" s="6">
        <f t="shared" si="80"/>
        <v>0</v>
      </c>
      <c r="U96" s="6">
        <f t="shared" si="80"/>
        <v>0</v>
      </c>
      <c r="V96" s="6">
        <f t="shared" si="80"/>
        <v>0</v>
      </c>
      <c r="W96" s="6">
        <f t="shared" si="80"/>
        <v>0</v>
      </c>
      <c r="X96" s="6">
        <f t="shared" si="80"/>
        <v>0</v>
      </c>
      <c r="Y96" s="6">
        <f t="shared" si="80"/>
        <v>0</v>
      </c>
      <c r="Z96" s="6">
        <f t="shared" si="80"/>
        <v>0</v>
      </c>
      <c r="AA96" s="6">
        <f t="shared" si="80"/>
        <v>0</v>
      </c>
      <c r="AB96" s="6">
        <f t="shared" si="80"/>
        <v>0</v>
      </c>
      <c r="AC96" s="6">
        <f t="shared" si="80"/>
        <v>0</v>
      </c>
      <c r="AD96" s="6">
        <f t="shared" si="80"/>
        <v>0</v>
      </c>
      <c r="AE96" s="6">
        <f t="shared" si="80"/>
        <v>0</v>
      </c>
      <c r="AF96" s="7">
        <f t="shared" si="80"/>
        <v>0</v>
      </c>
    </row>
    <row r="97" spans="3:32" ht="6" customHeight="1">
      <c r="C97" s="8">
        <f t="shared" si="62"/>
        <v>0</v>
      </c>
      <c r="D97" s="9">
        <f aca="true" t="shared" si="81" ref="D97:AF97">D26*D52</f>
        <v>0</v>
      </c>
      <c r="E97" s="9">
        <f t="shared" si="81"/>
        <v>0</v>
      </c>
      <c r="F97" s="9">
        <f t="shared" si="81"/>
        <v>0</v>
      </c>
      <c r="G97" s="9">
        <f t="shared" si="81"/>
        <v>0</v>
      </c>
      <c r="H97" s="9">
        <f t="shared" si="81"/>
        <v>0</v>
      </c>
      <c r="I97" s="9">
        <f t="shared" si="81"/>
        <v>0</v>
      </c>
      <c r="J97" s="9">
        <f t="shared" si="81"/>
        <v>0</v>
      </c>
      <c r="K97" s="9">
        <f t="shared" si="81"/>
        <v>0</v>
      </c>
      <c r="L97" s="9">
        <f t="shared" si="81"/>
        <v>0</v>
      </c>
      <c r="M97" s="9">
        <f t="shared" si="81"/>
        <v>0</v>
      </c>
      <c r="N97" s="9">
        <f t="shared" si="81"/>
        <v>0</v>
      </c>
      <c r="O97" s="9">
        <f t="shared" si="81"/>
        <v>0</v>
      </c>
      <c r="P97" s="9">
        <f t="shared" si="81"/>
        <v>0</v>
      </c>
      <c r="Q97" s="9">
        <f t="shared" si="81"/>
        <v>0</v>
      </c>
      <c r="R97" s="9">
        <f t="shared" si="81"/>
        <v>0</v>
      </c>
      <c r="S97" s="9">
        <f t="shared" si="81"/>
        <v>0</v>
      </c>
      <c r="T97" s="9">
        <f t="shared" si="81"/>
        <v>0</v>
      </c>
      <c r="U97" s="9">
        <f t="shared" si="81"/>
        <v>0</v>
      </c>
      <c r="V97" s="9">
        <f t="shared" si="81"/>
        <v>0</v>
      </c>
      <c r="W97" s="9">
        <f t="shared" si="81"/>
        <v>0</v>
      </c>
      <c r="X97" s="9">
        <f t="shared" si="81"/>
        <v>0</v>
      </c>
      <c r="Y97" s="9">
        <f t="shared" si="81"/>
        <v>0</v>
      </c>
      <c r="Z97" s="9">
        <f t="shared" si="81"/>
        <v>0</v>
      </c>
      <c r="AA97" s="9">
        <f t="shared" si="81"/>
        <v>0</v>
      </c>
      <c r="AB97" s="9">
        <f t="shared" si="81"/>
        <v>0</v>
      </c>
      <c r="AC97" s="9">
        <f t="shared" si="81"/>
        <v>0</v>
      </c>
      <c r="AD97" s="9">
        <f t="shared" si="81"/>
        <v>0</v>
      </c>
      <c r="AE97" s="9">
        <f t="shared" si="81"/>
        <v>0</v>
      </c>
      <c r="AF97" s="10">
        <f t="shared" si="81"/>
        <v>0</v>
      </c>
    </row>
    <row r="100" spans="3:44" ht="6" customHeight="1">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row>
    <row r="101" spans="3:44" ht="6" customHeight="1">
      <c r="C101" s="24"/>
      <c r="D101" s="88" t="s">
        <v>4</v>
      </c>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29"/>
      <c r="AN101" s="88">
        <f>20*30</f>
        <v>600</v>
      </c>
      <c r="AO101" s="88"/>
      <c r="AP101" s="88"/>
      <c r="AQ101" s="88"/>
      <c r="AR101" s="24"/>
    </row>
    <row r="102" spans="3:44" ht="6" customHeight="1">
      <c r="C102" s="24"/>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29"/>
      <c r="AN102" s="88"/>
      <c r="AO102" s="88"/>
      <c r="AP102" s="88"/>
      <c r="AQ102" s="88"/>
      <c r="AR102" s="24"/>
    </row>
    <row r="103" spans="3:44" ht="6" customHeight="1">
      <c r="C103" s="24"/>
      <c r="D103" s="88" t="s">
        <v>1</v>
      </c>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29"/>
      <c r="AN103" s="89">
        <v>150</v>
      </c>
      <c r="AO103" s="89"/>
      <c r="AP103" s="89"/>
      <c r="AQ103" s="89"/>
      <c r="AR103" s="24"/>
    </row>
    <row r="104" spans="3:44" ht="6" customHeight="1">
      <c r="C104" s="24"/>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29"/>
      <c r="AN104" s="89"/>
      <c r="AO104" s="89"/>
      <c r="AP104" s="89"/>
      <c r="AQ104" s="89"/>
      <c r="AR104" s="24"/>
    </row>
    <row r="105" spans="3:44" ht="6" customHeight="1">
      <c r="C105" s="24"/>
      <c r="D105" s="88" t="s">
        <v>2</v>
      </c>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29"/>
      <c r="AN105" s="90">
        <f>AN103/AN101</f>
        <v>0.25</v>
      </c>
      <c r="AO105" s="90"/>
      <c r="AP105" s="90"/>
      <c r="AQ105" s="90"/>
      <c r="AR105" s="24"/>
    </row>
    <row r="106" spans="3:44" ht="6" customHeight="1">
      <c r="C106" s="24"/>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29"/>
      <c r="AN106" s="90"/>
      <c r="AO106" s="90"/>
      <c r="AP106" s="90"/>
      <c r="AQ106" s="90"/>
      <c r="AR106" s="24"/>
    </row>
    <row r="107" spans="3:44" ht="6" customHeight="1">
      <c r="C107" s="24"/>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29"/>
      <c r="AI107" s="29"/>
      <c r="AJ107" s="29"/>
      <c r="AK107" s="29"/>
      <c r="AL107" s="29"/>
      <c r="AM107" s="29"/>
      <c r="AN107" s="29"/>
      <c r="AO107" s="29"/>
      <c r="AP107" s="29"/>
      <c r="AQ107" s="29"/>
      <c r="AR107" s="24"/>
    </row>
    <row r="108" spans="3:44" ht="6" customHeight="1">
      <c r="C108" s="24"/>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29"/>
      <c r="AI108" s="29"/>
      <c r="AJ108" s="29"/>
      <c r="AK108" s="29"/>
      <c r="AL108" s="29"/>
      <c r="AM108" s="31"/>
      <c r="AN108" s="31"/>
      <c r="AO108" s="31"/>
      <c r="AP108" s="31"/>
      <c r="AQ108" s="31"/>
      <c r="AR108" s="24"/>
    </row>
    <row r="109" spans="3:44" ht="6" customHeight="1">
      <c r="C109" s="24"/>
      <c r="D109" s="88" t="s">
        <v>5</v>
      </c>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32"/>
      <c r="AN109" s="89">
        <v>20</v>
      </c>
      <c r="AO109" s="89"/>
      <c r="AP109" s="89"/>
      <c r="AQ109" s="89"/>
      <c r="AR109" s="24"/>
    </row>
    <row r="110" spans="3:44" ht="6" customHeight="1">
      <c r="C110" s="24"/>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29"/>
      <c r="AN110" s="89"/>
      <c r="AO110" s="89"/>
      <c r="AP110" s="89"/>
      <c r="AQ110" s="89"/>
      <c r="AR110" s="24"/>
    </row>
    <row r="111" spans="3:44" ht="6" customHeight="1">
      <c r="C111" s="24"/>
      <c r="D111" s="100" t="s">
        <v>12</v>
      </c>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37"/>
      <c r="AN111" s="93">
        <f>SUM(C78:AF97)</f>
        <v>4</v>
      </c>
      <c r="AO111" s="94"/>
      <c r="AP111" s="94"/>
      <c r="AQ111" s="95"/>
      <c r="AR111" s="24"/>
    </row>
    <row r="112" spans="3:44" ht="6" customHeight="1">
      <c r="C112" s="24"/>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37"/>
      <c r="AN112" s="96"/>
      <c r="AO112" s="97"/>
      <c r="AP112" s="97"/>
      <c r="AQ112" s="98"/>
      <c r="AR112" s="24"/>
    </row>
    <row r="113" spans="3:44" ht="6" customHeight="1">
      <c r="C113" s="24"/>
      <c r="D113" s="91" t="s">
        <v>13</v>
      </c>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N113" s="101">
        <f>AN111/AN109</f>
        <v>0.2</v>
      </c>
      <c r="AO113" s="101"/>
      <c r="AP113" s="101"/>
      <c r="AQ113" s="101"/>
      <c r="AR113" s="24"/>
    </row>
    <row r="114" spans="3:44" ht="6" customHeight="1">
      <c r="C114" s="24"/>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N114" s="101"/>
      <c r="AO114" s="101"/>
      <c r="AP114" s="101"/>
      <c r="AQ114" s="101"/>
      <c r="AR114" s="24"/>
    </row>
    <row r="115" spans="3:44" ht="6" customHeight="1">
      <c r="C115" s="24"/>
      <c r="AR115" s="24"/>
    </row>
    <row r="116" spans="3:44" ht="6" customHeight="1">
      <c r="C116" s="24"/>
      <c r="D116" s="92" t="s">
        <v>6</v>
      </c>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R116" s="24"/>
    </row>
    <row r="117" spans="3:44" ht="6" customHeight="1">
      <c r="C117" s="24"/>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87">
        <f>AN113-AN105</f>
        <v>-0.04999999999999999</v>
      </c>
      <c r="AN117" s="87"/>
      <c r="AO117" s="87"/>
      <c r="AP117" s="87"/>
      <c r="AQ117" s="87"/>
      <c r="AR117" s="24"/>
    </row>
    <row r="118" spans="3:44" ht="6" customHeight="1">
      <c r="C118" s="24"/>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87"/>
      <c r="AN118" s="87"/>
      <c r="AO118" s="87"/>
      <c r="AP118" s="87"/>
      <c r="AQ118" s="87"/>
      <c r="AR118" s="24"/>
    </row>
    <row r="119" spans="3:44" ht="6" customHeight="1">
      <c r="C119" s="24"/>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c r="AM119" s="87"/>
      <c r="AN119" s="87"/>
      <c r="AO119" s="87"/>
      <c r="AP119" s="87"/>
      <c r="AQ119" s="87"/>
      <c r="AR119" s="24"/>
    </row>
    <row r="120" spans="3:44" ht="6" customHeight="1">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row>
    <row r="121" ht="33" customHeight="1"/>
    <row r="125" ht="6.75" customHeight="1"/>
  </sheetData>
  <sheetProtection/>
  <mergeCells count="16">
    <mergeCell ref="C27:AF28"/>
    <mergeCell ref="C29:AF30"/>
    <mergeCell ref="D111:AL112"/>
    <mergeCell ref="AN113:AQ114"/>
    <mergeCell ref="AN101:AQ102"/>
    <mergeCell ref="D101:AL102"/>
    <mergeCell ref="AM117:AQ119"/>
    <mergeCell ref="D109:AL110"/>
    <mergeCell ref="AN103:AQ104"/>
    <mergeCell ref="AN105:AQ106"/>
    <mergeCell ref="D103:AL104"/>
    <mergeCell ref="D105:AL106"/>
    <mergeCell ref="D113:AL114"/>
    <mergeCell ref="D116:AL119"/>
    <mergeCell ref="AN111:AQ112"/>
    <mergeCell ref="AN109:AQ110"/>
  </mergeCells>
  <conditionalFormatting sqref="C78:AF97">
    <cfRule type="cellIs" priority="1" dxfId="0" operator="equal" stopIfTrue="1">
      <formula>1</formula>
    </cfRule>
  </conditionalFormatting>
  <conditionalFormatting sqref="C55:AF74">
    <cfRule type="cellIs" priority="2" dxfId="1" operator="equal" stopIfTrue="1">
      <formula>1</formula>
    </cfRule>
    <cfRule type="cellIs" priority="3" dxfId="2" operator="equal" stopIfTrue="1">
      <formula>2</formula>
    </cfRule>
    <cfRule type="cellIs" priority="4" dxfId="0" operator="equal" stopIfTrue="1">
      <formula>3</formula>
    </cfRule>
  </conditionalFormatting>
  <conditionalFormatting sqref="T75">
    <cfRule type="cellIs" priority="5" dxfId="1" operator="equal" stopIfTrue="1">
      <formula>1</formula>
    </cfRule>
    <cfRule type="cellIs" priority="6" dxfId="3" operator="equal" stopIfTrue="1">
      <formula>2</formula>
    </cfRule>
    <cfRule type="cellIs" priority="7" dxfId="0" operator="equal" stopIfTrue="1">
      <formula>3</formula>
    </cfRule>
  </conditionalFormatting>
  <conditionalFormatting sqref="C33:AF52">
    <cfRule type="cellIs" priority="8" dxfId="4" operator="equal" stopIfTrue="1">
      <formula>0</formula>
    </cfRule>
  </conditionalFormatting>
  <conditionalFormatting sqref="C7:AF26">
    <cfRule type="cellIs" priority="9" dxfId="1" operator="equal" stopIfTrue="1">
      <formula>1</formula>
    </cfRule>
    <cfRule type="cellIs" priority="10" dxfId="3" operator="equal" stopIfTrue="1">
      <formula>0</formula>
    </cfRule>
  </conditionalFormatting>
  <printOptions/>
  <pageMargins left="0.7874015748031497" right="0.7874015748031497" top="0.984251968503937" bottom="0.984251968503937" header="0.5118110236220472" footer="0.5118110236220472"/>
  <pageSetup horizontalDpi="600" verticalDpi="600" orientation="landscape" paperSize="8" r:id="rId2"/>
  <drawing r:id="rId1"/>
</worksheet>
</file>

<file path=xl/worksheets/sheet4.xml><?xml version="1.0" encoding="utf-8"?>
<worksheet xmlns="http://schemas.openxmlformats.org/spreadsheetml/2006/main" xmlns:r="http://schemas.openxmlformats.org/officeDocument/2006/relationships">
  <sheetPr codeName="Tabelle4"/>
  <dimension ref="A1:U34"/>
  <sheetViews>
    <sheetView workbookViewId="0" topLeftCell="A1">
      <selection activeCell="A1" sqref="A1"/>
    </sheetView>
  </sheetViews>
  <sheetFormatPr defaultColWidth="11.421875" defaultRowHeight="12.75"/>
  <cols>
    <col min="2" max="2" width="9.8515625" style="0" customWidth="1"/>
    <col min="3" max="3" width="13.7109375" style="0" customWidth="1"/>
    <col min="4" max="4" width="3.00390625" style="0" customWidth="1"/>
    <col min="5" max="5" width="10.00390625" style="0" customWidth="1"/>
    <col min="6" max="6" width="9.57421875" style="0" customWidth="1"/>
    <col min="7" max="7" width="4.28125" style="0" customWidth="1"/>
    <col min="8" max="8" width="6.57421875" style="0" customWidth="1"/>
    <col min="9" max="20" width="3.140625" style="0" customWidth="1"/>
  </cols>
  <sheetData>
    <row r="1" ht="16.5" customHeight="1">
      <c r="A1" s="57" t="s">
        <v>10</v>
      </c>
    </row>
    <row r="2" spans="1:7" ht="13.5" thickBot="1">
      <c r="A2" s="54"/>
      <c r="B2" s="53"/>
      <c r="D2" s="34"/>
      <c r="E2" s="71" t="s">
        <v>21</v>
      </c>
      <c r="G2" s="59" t="s">
        <v>17</v>
      </c>
    </row>
    <row r="3" spans="1:9" ht="10.5" customHeight="1">
      <c r="A3" s="36"/>
      <c r="D3" s="38">
        <v>1</v>
      </c>
      <c r="E3" s="64">
        <f>' '!P36/Zufallsstichprobe!$AN$109</f>
        <v>0.15</v>
      </c>
      <c r="F3" s="65">
        <f>' '!Q36/Zufallsstichprobe!$AN$109</f>
        <v>0.3</v>
      </c>
      <c r="G3" s="60">
        <f>Zufallsstichprobe!AN105</f>
        <v>0.25</v>
      </c>
      <c r="H3" s="58"/>
      <c r="I3" s="70" t="s">
        <v>20</v>
      </c>
    </row>
    <row r="4" spans="4:6" ht="10.5" customHeight="1">
      <c r="D4" s="38">
        <v>2</v>
      </c>
      <c r="E4" s="66">
        <f>' '!P37/Zufallsstichprobe!$AN$109</f>
        <v>0.15</v>
      </c>
      <c r="F4" s="67">
        <f>' '!Q37/Zufallsstichprobe!$AN$109</f>
        <v>0.1</v>
      </c>
    </row>
    <row r="5" spans="4:6" ht="10.5" customHeight="1">
      <c r="D5" s="38">
        <v>3</v>
      </c>
      <c r="E5" s="66">
        <f>' '!P38/Zufallsstichprobe!$AN$109</f>
        <v>0.15</v>
      </c>
      <c r="F5" s="67">
        <f>' '!Q38/Zufallsstichprobe!$AN$109</f>
        <v>0.15</v>
      </c>
    </row>
    <row r="6" spans="4:6" ht="10.5" customHeight="1">
      <c r="D6" s="38">
        <v>4</v>
      </c>
      <c r="E6" s="66">
        <f>' '!P39/Zufallsstichprobe!$AN$109</f>
        <v>0.35</v>
      </c>
      <c r="F6" s="67">
        <f>' '!Q39/Zufallsstichprobe!$AN$109</f>
        <v>0.2</v>
      </c>
    </row>
    <row r="7" spans="4:6" ht="10.5" customHeight="1">
      <c r="D7" s="38">
        <v>5</v>
      </c>
      <c r="E7" s="66">
        <f>' '!P40/Zufallsstichprobe!$AN$109</f>
        <v>0.1</v>
      </c>
      <c r="F7" s="67">
        <f>' '!Q40/Zufallsstichprobe!$AN$109</f>
        <v>0.2</v>
      </c>
    </row>
    <row r="8" spans="4:6" ht="10.5" customHeight="1">
      <c r="D8" s="38">
        <v>6</v>
      </c>
      <c r="E8" s="66">
        <f>' '!P41/Zufallsstichprobe!$AN$109</f>
        <v>0.4</v>
      </c>
      <c r="F8" s="67">
        <f>' '!Q41/Zufallsstichprobe!$AN$109</f>
        <v>0.2</v>
      </c>
    </row>
    <row r="9" spans="4:6" ht="10.5" customHeight="1">
      <c r="D9" s="38">
        <v>7</v>
      </c>
      <c r="E9" s="66">
        <f>' '!P42/Zufallsstichprobe!$AN$109</f>
        <v>0.2</v>
      </c>
      <c r="F9" s="67">
        <f>' '!Q42/Zufallsstichprobe!$AN$109</f>
        <v>0.2</v>
      </c>
    </row>
    <row r="10" spans="4:6" ht="10.5" customHeight="1">
      <c r="D10" s="38">
        <v>8</v>
      </c>
      <c r="E10" s="66">
        <f>' '!P43/Zufallsstichprobe!$AN$109</f>
        <v>0.45</v>
      </c>
      <c r="F10" s="67">
        <f>' '!Q43/Zufallsstichprobe!$AN$109</f>
        <v>0.2</v>
      </c>
    </row>
    <row r="11" spans="4:6" ht="10.5" customHeight="1">
      <c r="D11" s="38">
        <v>9</v>
      </c>
      <c r="E11" s="66">
        <f>' '!P44/Zufallsstichprobe!$AN$109</f>
        <v>0.35</v>
      </c>
      <c r="F11" s="67">
        <f>' '!Q44/Zufallsstichprobe!$AN$109</f>
        <v>0.25</v>
      </c>
    </row>
    <row r="12" spans="4:6" ht="10.5" customHeight="1">
      <c r="D12" s="38">
        <v>10</v>
      </c>
      <c r="E12" s="66">
        <f>' '!P45/Zufallsstichprobe!$AN$109</f>
        <v>0.15</v>
      </c>
      <c r="F12" s="67">
        <f>' '!Q45/Zufallsstichprobe!$AN$109</f>
        <v>0.15</v>
      </c>
    </row>
    <row r="13" spans="4:6" ht="10.5" customHeight="1">
      <c r="D13" s="38">
        <v>11</v>
      </c>
      <c r="E13" s="66">
        <f>' '!P46/Zufallsstichprobe!$AN$109</f>
        <v>0.3</v>
      </c>
      <c r="F13" s="67">
        <f>' '!Q46/Zufallsstichprobe!$AN$109</f>
        <v>0.1</v>
      </c>
    </row>
    <row r="14" spans="4:6" ht="10.5" customHeight="1">
      <c r="D14" s="38">
        <v>12</v>
      </c>
      <c r="E14" s="66">
        <f>' '!P47/Zufallsstichprobe!$AN$109</f>
        <v>0.25</v>
      </c>
      <c r="F14" s="67">
        <f>' '!Q47/Zufallsstichprobe!$AN$109</f>
        <v>0.1</v>
      </c>
    </row>
    <row r="15" spans="4:6" ht="10.5" customHeight="1">
      <c r="D15" s="38">
        <v>13</v>
      </c>
      <c r="E15" s="66">
        <f>' '!P48/Zufallsstichprobe!$AN$109</f>
        <v>0.35</v>
      </c>
      <c r="F15" s="67">
        <f>' '!Q48/Zufallsstichprobe!$AN$109</f>
        <v>0.3</v>
      </c>
    </row>
    <row r="16" spans="4:6" ht="10.5" customHeight="1">
      <c r="D16" s="38">
        <v>14</v>
      </c>
      <c r="E16" s="66">
        <f>' '!P49/Zufallsstichprobe!$AN$109</f>
        <v>0.25</v>
      </c>
      <c r="F16" s="67">
        <f>' '!Q49/Zufallsstichprobe!$AN$109</f>
        <v>0.35</v>
      </c>
    </row>
    <row r="17" spans="4:21" ht="10.5" customHeight="1">
      <c r="D17" s="38">
        <v>15</v>
      </c>
      <c r="E17" s="66">
        <f>' '!P50/Zufallsstichprobe!$AN$109</f>
        <v>0.2</v>
      </c>
      <c r="F17" s="67">
        <f>' '!Q50/Zufallsstichprobe!$AN$109</f>
        <v>0.4</v>
      </c>
      <c r="G17" s="104" t="s">
        <v>15</v>
      </c>
      <c r="H17" s="104"/>
      <c r="I17" s="61">
        <f>' '!C$35</f>
        <v>0</v>
      </c>
      <c r="J17" s="61">
        <f>' '!D$35</f>
        <v>3</v>
      </c>
      <c r="K17" s="61">
        <f>' '!E$35</f>
        <v>9</v>
      </c>
      <c r="L17" s="61">
        <f>' '!F$35</f>
        <v>17</v>
      </c>
      <c r="M17" s="61">
        <f>' '!G$35</f>
        <v>20</v>
      </c>
      <c r="N17" s="61">
        <f>' '!H$35</f>
        <v>18</v>
      </c>
      <c r="O17" s="61">
        <f>' '!I$35</f>
        <v>12</v>
      </c>
      <c r="P17" s="61">
        <f>' '!J$35</f>
        <v>12</v>
      </c>
      <c r="Q17" s="61">
        <f>' '!K$35</f>
        <v>7</v>
      </c>
      <c r="R17" s="61">
        <f>' '!L$35</f>
        <v>1</v>
      </c>
      <c r="S17" s="61">
        <f>' '!M$35</f>
        <v>1</v>
      </c>
      <c r="T17" s="61">
        <f>' '!N$35</f>
        <v>0</v>
      </c>
      <c r="U17" s="52"/>
    </row>
    <row r="18" spans="4:20" ht="10.5" customHeight="1">
      <c r="D18" s="38">
        <v>16</v>
      </c>
      <c r="E18" s="66">
        <f>' '!P51/Zufallsstichprobe!$AN$109</f>
        <v>0.35</v>
      </c>
      <c r="F18" s="67">
        <f>' '!Q51/Zufallsstichprobe!$AN$109</f>
        <v>0.15</v>
      </c>
      <c r="G18" s="102" t="s">
        <v>16</v>
      </c>
      <c r="H18" s="102"/>
      <c r="I18" s="103">
        <f>0/Zufallsstichprobe!$AN$109</f>
        <v>0</v>
      </c>
      <c r="J18" s="103">
        <f>1/Zufallsstichprobe!$AN$109</f>
        <v>0.05</v>
      </c>
      <c r="K18" s="103">
        <f>2/Zufallsstichprobe!$AN$109</f>
        <v>0.1</v>
      </c>
      <c r="L18" s="103">
        <f>3/Zufallsstichprobe!$AN$109</f>
        <v>0.15</v>
      </c>
      <c r="M18" s="103">
        <f>4/Zufallsstichprobe!$AN$109</f>
        <v>0.2</v>
      </c>
      <c r="N18" s="105">
        <f>5/Zufallsstichprobe!$AN$109</f>
        <v>0.25</v>
      </c>
      <c r="O18" s="103">
        <f>6/Zufallsstichprobe!$AN$109</f>
        <v>0.3</v>
      </c>
      <c r="P18" s="103">
        <f>7/Zufallsstichprobe!$AN$109</f>
        <v>0.35</v>
      </c>
      <c r="Q18" s="103">
        <f>8/Zufallsstichprobe!$AN$109</f>
        <v>0.4</v>
      </c>
      <c r="R18" s="103">
        <f>9/Zufallsstichprobe!$AN$109</f>
        <v>0.45</v>
      </c>
      <c r="S18" s="103">
        <f>10/Zufallsstichprobe!$AN$109</f>
        <v>0.5</v>
      </c>
      <c r="T18" s="103">
        <f>11/Zufallsstichprobe!$AN$109</f>
        <v>0.55</v>
      </c>
    </row>
    <row r="19" spans="4:20" ht="10.5" customHeight="1">
      <c r="D19" s="38">
        <v>17</v>
      </c>
      <c r="E19" s="66">
        <f>' '!P52/Zufallsstichprobe!$AN$109</f>
        <v>0.15</v>
      </c>
      <c r="F19" s="67">
        <f>' '!Q52/Zufallsstichprobe!$AN$109</f>
        <v>0.4</v>
      </c>
      <c r="G19" s="102"/>
      <c r="H19" s="102"/>
      <c r="I19" s="103"/>
      <c r="J19" s="103"/>
      <c r="K19" s="103"/>
      <c r="L19" s="103"/>
      <c r="M19" s="103"/>
      <c r="N19" s="105"/>
      <c r="O19" s="103"/>
      <c r="P19" s="103"/>
      <c r="Q19" s="103"/>
      <c r="R19" s="103"/>
      <c r="S19" s="103"/>
      <c r="T19" s="103"/>
    </row>
    <row r="20" spans="4:20" ht="10.5" customHeight="1">
      <c r="D20" s="38">
        <v>18</v>
      </c>
      <c r="E20" s="66">
        <f>' '!P53/Zufallsstichprobe!$AN$109</f>
        <v>0.1</v>
      </c>
      <c r="F20" s="67">
        <f>' '!Q53/Zufallsstichprobe!$AN$109</f>
        <v>0.25</v>
      </c>
      <c r="I20" s="55"/>
      <c r="J20" s="55"/>
      <c r="K20" s="55"/>
      <c r="L20" s="55"/>
      <c r="M20" s="55"/>
      <c r="N20" s="56"/>
      <c r="O20" s="55"/>
      <c r="P20" s="55"/>
      <c r="Q20" s="55"/>
      <c r="R20" s="55"/>
      <c r="S20" s="55"/>
      <c r="T20" s="55"/>
    </row>
    <row r="21" spans="4:6" ht="10.5" customHeight="1">
      <c r="D21" s="38">
        <v>19</v>
      </c>
      <c r="E21" s="66">
        <f>' '!P54/Zufallsstichprobe!$AN$109</f>
        <v>0.25</v>
      </c>
      <c r="F21" s="67">
        <f>' '!Q54/Zufallsstichprobe!$AN$109</f>
        <v>0.3</v>
      </c>
    </row>
    <row r="22" spans="4:6" ht="10.5" customHeight="1">
      <c r="D22" s="38">
        <v>20</v>
      </c>
      <c r="E22" s="66">
        <f>' '!P55/Zufallsstichprobe!$AN$109</f>
        <v>0.3</v>
      </c>
      <c r="F22" s="67">
        <f>' '!Q55/Zufallsstichprobe!$AN$109</f>
        <v>0.2</v>
      </c>
    </row>
    <row r="23" spans="4:6" ht="10.5" customHeight="1">
      <c r="D23" s="38">
        <v>21</v>
      </c>
      <c r="E23" s="66">
        <f>' '!P56/Zufallsstichprobe!$AN$109</f>
        <v>0.3</v>
      </c>
      <c r="F23" s="67">
        <f>' '!Q56/Zufallsstichprobe!$AN$109</f>
        <v>0.2</v>
      </c>
    </row>
    <row r="24" spans="4:6" ht="10.5" customHeight="1">
      <c r="D24" s="38">
        <v>22</v>
      </c>
      <c r="E24" s="66">
        <f>' '!P57/Zufallsstichprobe!$AN$109</f>
        <v>0.35</v>
      </c>
      <c r="F24" s="67">
        <f>' '!Q57/Zufallsstichprobe!$AN$109</f>
        <v>0.15</v>
      </c>
    </row>
    <row r="25" spans="4:6" ht="10.5" customHeight="1">
      <c r="D25" s="38">
        <v>23</v>
      </c>
      <c r="E25" s="66">
        <f>' '!P58/Zufallsstichprobe!$AN$109</f>
        <v>0.25</v>
      </c>
      <c r="F25" s="67">
        <f>' '!Q58/Zufallsstichprobe!$AN$109</f>
        <v>0.15</v>
      </c>
    </row>
    <row r="26" spans="4:6" ht="10.5" customHeight="1">
      <c r="D26" s="38">
        <v>24</v>
      </c>
      <c r="E26" s="66">
        <f>' '!P59/Zufallsstichprobe!$AN$109</f>
        <v>0.2</v>
      </c>
      <c r="F26" s="67">
        <f>' '!Q59/Zufallsstichprobe!$AN$109</f>
        <v>0.35</v>
      </c>
    </row>
    <row r="27" spans="4:6" ht="10.5" customHeight="1" thickBot="1">
      <c r="D27" s="38">
        <v>25</v>
      </c>
      <c r="E27" s="68">
        <f>' '!P60/Zufallsstichprobe!$AN$109</f>
        <v>0.2</v>
      </c>
      <c r="F27" s="69">
        <f>' '!Q60/Zufallsstichprobe!$AN$109</f>
        <v>0.1</v>
      </c>
    </row>
    <row r="28" spans="5:6" ht="12" customHeight="1">
      <c r="E28" s="32" t="s">
        <v>11</v>
      </c>
      <c r="F28" s="50">
        <f>AVERAGE(E3:F27)</f>
        <v>0.23399999999999999</v>
      </c>
    </row>
    <row r="29" spans="5:7" ht="10.5" customHeight="1">
      <c r="E29" s="63" t="s">
        <v>18</v>
      </c>
      <c r="F29" s="62"/>
      <c r="G29" s="51"/>
    </row>
    <row r="30" spans="5:6" ht="12.75">
      <c r="E30" s="63" t="s">
        <v>19</v>
      </c>
      <c r="F30" s="72">
        <f>STDEVP(E3:F27)</f>
        <v>0.09404254356407</v>
      </c>
    </row>
    <row r="34" ht="12.75">
      <c r="A34" s="35"/>
    </row>
  </sheetData>
  <mergeCells count="14">
    <mergeCell ref="S18:S19"/>
    <mergeCell ref="L18:L19"/>
    <mergeCell ref="G17:H17"/>
    <mergeCell ref="T18:T19"/>
    <mergeCell ref="M18:M19"/>
    <mergeCell ref="N18:N19"/>
    <mergeCell ref="O18:O19"/>
    <mergeCell ref="P18:P19"/>
    <mergeCell ref="Q18:Q19"/>
    <mergeCell ref="R18:R19"/>
    <mergeCell ref="G18:H19"/>
    <mergeCell ref="I18:I19"/>
    <mergeCell ref="J18:J19"/>
    <mergeCell ref="K18:K19"/>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dimension ref="A1:A1"/>
  <sheetViews>
    <sheetView workbookViewId="0" topLeftCell="A1">
      <selection activeCell="A1" sqref="A1"/>
    </sheetView>
  </sheetViews>
  <sheetFormatPr defaultColWidth="11.421875" defaultRowHeight="12.75"/>
  <sheetData>
    <row r="1" ht="15">
      <c r="A1" s="33"/>
    </row>
  </sheetData>
  <printOptions/>
  <pageMargins left="0.75" right="0.75" top="1" bottom="1" header="0.4921259845" footer="0.4921259845"/>
  <pageSetup horizontalDpi="200" verticalDpi="2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B3:Q85"/>
  <sheetViews>
    <sheetView workbookViewId="0" topLeftCell="A194">
      <selection activeCell="A20" sqref="A20"/>
    </sheetView>
  </sheetViews>
  <sheetFormatPr defaultColWidth="11.421875" defaultRowHeight="3.75" customHeight="1"/>
  <cols>
    <col min="1" max="16384" width="2.57421875" style="0" customWidth="1"/>
  </cols>
  <sheetData>
    <row r="1" ht="3.75" customHeight="1" hidden="1"/>
    <row r="2" ht="3.75" customHeight="1" hidden="1"/>
    <row r="3" spans="2:5" ht="3.75" customHeight="1" hidden="1">
      <c r="B3" s="42"/>
      <c r="E3" s="47" t="s">
        <v>8</v>
      </c>
    </row>
    <row r="4" spans="2:14" ht="3.75" customHeight="1" hidden="1">
      <c r="B4" s="48">
        <v>30</v>
      </c>
      <c r="C4" s="26">
        <f aca="true" t="shared" si="0" ref="C4:N18">C$35</f>
        <v>0</v>
      </c>
      <c r="D4" s="26">
        <f t="shared" si="0"/>
        <v>3</v>
      </c>
      <c r="E4" s="26">
        <f t="shared" si="0"/>
        <v>9</v>
      </c>
      <c r="F4" s="26">
        <f t="shared" si="0"/>
        <v>17</v>
      </c>
      <c r="G4" s="26">
        <f t="shared" si="0"/>
        <v>20</v>
      </c>
      <c r="H4" s="26">
        <f t="shared" si="0"/>
        <v>18</v>
      </c>
      <c r="I4" s="26">
        <f t="shared" si="0"/>
        <v>12</v>
      </c>
      <c r="J4" s="26">
        <f t="shared" si="0"/>
        <v>12</v>
      </c>
      <c r="K4" s="26">
        <f t="shared" si="0"/>
        <v>7</v>
      </c>
      <c r="L4" s="26">
        <f t="shared" si="0"/>
        <v>1</v>
      </c>
      <c r="M4" s="26">
        <f t="shared" si="0"/>
        <v>1</v>
      </c>
      <c r="N4" s="26">
        <f t="shared" si="0"/>
        <v>0</v>
      </c>
    </row>
    <row r="5" spans="2:14" ht="3.75" customHeight="1" hidden="1">
      <c r="B5" s="48">
        <v>29</v>
      </c>
      <c r="C5" s="26">
        <f t="shared" si="0"/>
        <v>0</v>
      </c>
      <c r="D5" s="26">
        <f t="shared" si="0"/>
        <v>3</v>
      </c>
      <c r="E5" s="26">
        <f t="shared" si="0"/>
        <v>9</v>
      </c>
      <c r="F5" s="26">
        <f t="shared" si="0"/>
        <v>17</v>
      </c>
      <c r="G5" s="26">
        <f t="shared" si="0"/>
        <v>20</v>
      </c>
      <c r="H5" s="26">
        <f t="shared" si="0"/>
        <v>18</v>
      </c>
      <c r="I5" s="26">
        <f t="shared" si="0"/>
        <v>12</v>
      </c>
      <c r="J5" s="26">
        <f t="shared" si="0"/>
        <v>12</v>
      </c>
      <c r="K5" s="26">
        <f t="shared" si="0"/>
        <v>7</v>
      </c>
      <c r="L5" s="26">
        <f t="shared" si="0"/>
        <v>1</v>
      </c>
      <c r="M5" s="26">
        <f t="shared" si="0"/>
        <v>1</v>
      </c>
      <c r="N5" s="26">
        <f t="shared" si="0"/>
        <v>0</v>
      </c>
    </row>
    <row r="6" spans="2:14" ht="3.75" customHeight="1" hidden="1">
      <c r="B6" s="48">
        <v>28</v>
      </c>
      <c r="C6" s="26">
        <f t="shared" si="0"/>
        <v>0</v>
      </c>
      <c r="D6" s="26">
        <f t="shared" si="0"/>
        <v>3</v>
      </c>
      <c r="E6" s="26">
        <f t="shared" si="0"/>
        <v>9</v>
      </c>
      <c r="F6" s="26">
        <f t="shared" si="0"/>
        <v>17</v>
      </c>
      <c r="G6" s="26">
        <f t="shared" si="0"/>
        <v>20</v>
      </c>
      <c r="H6" s="26">
        <f t="shared" si="0"/>
        <v>18</v>
      </c>
      <c r="I6" s="26">
        <f t="shared" si="0"/>
        <v>12</v>
      </c>
      <c r="J6" s="26">
        <f t="shared" si="0"/>
        <v>12</v>
      </c>
      <c r="K6" s="26">
        <f t="shared" si="0"/>
        <v>7</v>
      </c>
      <c r="L6" s="26">
        <f t="shared" si="0"/>
        <v>1</v>
      </c>
      <c r="M6" s="26">
        <f t="shared" si="0"/>
        <v>1</v>
      </c>
      <c r="N6" s="26">
        <f t="shared" si="0"/>
        <v>0</v>
      </c>
    </row>
    <row r="7" spans="2:14" ht="3.75" customHeight="1" hidden="1">
      <c r="B7" s="48">
        <v>27</v>
      </c>
      <c r="C7" s="26">
        <f t="shared" si="0"/>
        <v>0</v>
      </c>
      <c r="D7" s="26">
        <f t="shared" si="0"/>
        <v>3</v>
      </c>
      <c r="E7" s="26">
        <f t="shared" si="0"/>
        <v>9</v>
      </c>
      <c r="F7" s="26">
        <f t="shared" si="0"/>
        <v>17</v>
      </c>
      <c r="G7" s="26">
        <f t="shared" si="0"/>
        <v>20</v>
      </c>
      <c r="H7" s="26">
        <f t="shared" si="0"/>
        <v>18</v>
      </c>
      <c r="I7" s="26">
        <f t="shared" si="0"/>
        <v>12</v>
      </c>
      <c r="J7" s="26">
        <f t="shared" si="0"/>
        <v>12</v>
      </c>
      <c r="K7" s="26">
        <f t="shared" si="0"/>
        <v>7</v>
      </c>
      <c r="L7" s="26">
        <f t="shared" si="0"/>
        <v>1</v>
      </c>
      <c r="M7" s="26">
        <f t="shared" si="0"/>
        <v>1</v>
      </c>
      <c r="N7" s="26">
        <f t="shared" si="0"/>
        <v>0</v>
      </c>
    </row>
    <row r="8" spans="2:14" ht="3.75" customHeight="1" hidden="1">
      <c r="B8" s="48">
        <v>26</v>
      </c>
      <c r="C8" s="26">
        <f t="shared" si="0"/>
        <v>0</v>
      </c>
      <c r="D8" s="26">
        <f t="shared" si="0"/>
        <v>3</v>
      </c>
      <c r="E8" s="26">
        <f t="shared" si="0"/>
        <v>9</v>
      </c>
      <c r="F8" s="26">
        <f t="shared" si="0"/>
        <v>17</v>
      </c>
      <c r="G8" s="26">
        <f t="shared" si="0"/>
        <v>20</v>
      </c>
      <c r="H8" s="26">
        <f t="shared" si="0"/>
        <v>18</v>
      </c>
      <c r="I8" s="26">
        <f t="shared" si="0"/>
        <v>12</v>
      </c>
      <c r="J8" s="26">
        <f t="shared" si="0"/>
        <v>12</v>
      </c>
      <c r="K8" s="26">
        <f t="shared" si="0"/>
        <v>7</v>
      </c>
      <c r="L8" s="26">
        <f t="shared" si="0"/>
        <v>1</v>
      </c>
      <c r="M8" s="26">
        <f t="shared" si="0"/>
        <v>1</v>
      </c>
      <c r="N8" s="26">
        <f t="shared" si="0"/>
        <v>0</v>
      </c>
    </row>
    <row r="9" spans="2:14" ht="3.75" customHeight="1" hidden="1">
      <c r="B9" s="48">
        <v>25</v>
      </c>
      <c r="C9" s="26">
        <f t="shared" si="0"/>
        <v>0</v>
      </c>
      <c r="D9" s="26">
        <f t="shared" si="0"/>
        <v>3</v>
      </c>
      <c r="E9" s="26">
        <f t="shared" si="0"/>
        <v>9</v>
      </c>
      <c r="F9" s="26">
        <f t="shared" si="0"/>
        <v>17</v>
      </c>
      <c r="G9" s="26">
        <f t="shared" si="0"/>
        <v>20</v>
      </c>
      <c r="H9" s="26">
        <f t="shared" si="0"/>
        <v>18</v>
      </c>
      <c r="I9" s="26">
        <f t="shared" si="0"/>
        <v>12</v>
      </c>
      <c r="J9" s="26">
        <f t="shared" si="0"/>
        <v>12</v>
      </c>
      <c r="K9" s="26">
        <f t="shared" si="0"/>
        <v>7</v>
      </c>
      <c r="L9" s="26">
        <f t="shared" si="0"/>
        <v>1</v>
      </c>
      <c r="M9" s="26">
        <f aca="true" t="shared" si="1" ref="D9:N13">M$35</f>
        <v>1</v>
      </c>
      <c r="N9" s="26">
        <f t="shared" si="1"/>
        <v>0</v>
      </c>
    </row>
    <row r="10" spans="2:14" ht="3.75" customHeight="1" hidden="1">
      <c r="B10" s="48">
        <v>24</v>
      </c>
      <c r="C10" s="26">
        <f t="shared" si="0"/>
        <v>0</v>
      </c>
      <c r="D10" s="26">
        <f t="shared" si="1"/>
        <v>3</v>
      </c>
      <c r="E10" s="26">
        <f t="shared" si="1"/>
        <v>9</v>
      </c>
      <c r="F10" s="26">
        <f t="shared" si="1"/>
        <v>17</v>
      </c>
      <c r="G10" s="26">
        <f t="shared" si="1"/>
        <v>20</v>
      </c>
      <c r="H10" s="26">
        <f t="shared" si="1"/>
        <v>18</v>
      </c>
      <c r="I10" s="26">
        <f t="shared" si="1"/>
        <v>12</v>
      </c>
      <c r="J10" s="26">
        <f t="shared" si="1"/>
        <v>12</v>
      </c>
      <c r="K10" s="26">
        <f t="shared" si="1"/>
        <v>7</v>
      </c>
      <c r="L10" s="26">
        <f t="shared" si="1"/>
        <v>1</v>
      </c>
      <c r="M10" s="26">
        <f t="shared" si="1"/>
        <v>1</v>
      </c>
      <c r="N10" s="26">
        <f t="shared" si="1"/>
        <v>0</v>
      </c>
    </row>
    <row r="11" spans="2:14" ht="3.75" customHeight="1" hidden="1">
      <c r="B11" s="48">
        <v>23</v>
      </c>
      <c r="C11" s="26">
        <f t="shared" si="0"/>
        <v>0</v>
      </c>
      <c r="D11" s="26">
        <f t="shared" si="1"/>
        <v>3</v>
      </c>
      <c r="E11" s="26">
        <f t="shared" si="1"/>
        <v>9</v>
      </c>
      <c r="F11" s="26">
        <f t="shared" si="1"/>
        <v>17</v>
      </c>
      <c r="G11" s="26">
        <f t="shared" si="1"/>
        <v>20</v>
      </c>
      <c r="H11" s="26">
        <f t="shared" si="1"/>
        <v>18</v>
      </c>
      <c r="I11" s="26">
        <f t="shared" si="1"/>
        <v>12</v>
      </c>
      <c r="J11" s="26">
        <f t="shared" si="1"/>
        <v>12</v>
      </c>
      <c r="K11" s="26">
        <f t="shared" si="1"/>
        <v>7</v>
      </c>
      <c r="L11" s="26">
        <f t="shared" si="1"/>
        <v>1</v>
      </c>
      <c r="M11" s="26">
        <f t="shared" si="1"/>
        <v>1</v>
      </c>
      <c r="N11" s="26">
        <f t="shared" si="1"/>
        <v>0</v>
      </c>
    </row>
    <row r="12" spans="2:14" ht="3.75" customHeight="1" hidden="1">
      <c r="B12" s="48">
        <v>22</v>
      </c>
      <c r="C12" s="26">
        <f t="shared" si="0"/>
        <v>0</v>
      </c>
      <c r="D12" s="26">
        <f t="shared" si="1"/>
        <v>3</v>
      </c>
      <c r="E12" s="26">
        <f t="shared" si="1"/>
        <v>9</v>
      </c>
      <c r="F12" s="26">
        <f t="shared" si="1"/>
        <v>17</v>
      </c>
      <c r="G12" s="26">
        <f t="shared" si="1"/>
        <v>20</v>
      </c>
      <c r="H12" s="26">
        <f t="shared" si="1"/>
        <v>18</v>
      </c>
      <c r="I12" s="26">
        <f t="shared" si="1"/>
        <v>12</v>
      </c>
      <c r="J12" s="26">
        <f t="shared" si="1"/>
        <v>12</v>
      </c>
      <c r="K12" s="26">
        <f t="shared" si="1"/>
        <v>7</v>
      </c>
      <c r="L12" s="26">
        <f t="shared" si="1"/>
        <v>1</v>
      </c>
      <c r="M12" s="26">
        <f t="shared" si="1"/>
        <v>1</v>
      </c>
      <c r="N12" s="26">
        <f t="shared" si="1"/>
        <v>0</v>
      </c>
    </row>
    <row r="13" spans="2:14" ht="3.75" customHeight="1" hidden="1">
      <c r="B13" s="48">
        <v>21</v>
      </c>
      <c r="C13" s="26">
        <f t="shared" si="0"/>
        <v>0</v>
      </c>
      <c r="D13" s="26">
        <f t="shared" si="1"/>
        <v>3</v>
      </c>
      <c r="E13" s="26">
        <f t="shared" si="1"/>
        <v>9</v>
      </c>
      <c r="F13" s="26">
        <f t="shared" si="1"/>
        <v>17</v>
      </c>
      <c r="G13" s="26">
        <f t="shared" si="1"/>
        <v>20</v>
      </c>
      <c r="H13" s="26">
        <f t="shared" si="1"/>
        <v>18</v>
      </c>
      <c r="I13" s="26">
        <f t="shared" si="1"/>
        <v>12</v>
      </c>
      <c r="J13" s="26">
        <f t="shared" si="1"/>
        <v>12</v>
      </c>
      <c r="K13" s="26">
        <f t="shared" si="1"/>
        <v>7</v>
      </c>
      <c r="L13" s="26">
        <f t="shared" si="1"/>
        <v>1</v>
      </c>
      <c r="M13" s="26">
        <f t="shared" si="1"/>
        <v>1</v>
      </c>
      <c r="N13" s="26">
        <f t="shared" si="1"/>
        <v>0</v>
      </c>
    </row>
    <row r="14" spans="2:14" ht="3.75" customHeight="1" hidden="1">
      <c r="B14" s="48">
        <v>20</v>
      </c>
      <c r="C14" s="26">
        <f t="shared" si="0"/>
        <v>0</v>
      </c>
      <c r="D14" s="26">
        <f t="shared" si="0"/>
        <v>3</v>
      </c>
      <c r="E14" s="26">
        <f t="shared" si="0"/>
        <v>9</v>
      </c>
      <c r="F14" s="26">
        <f t="shared" si="0"/>
        <v>17</v>
      </c>
      <c r="G14" s="26">
        <f t="shared" si="0"/>
        <v>20</v>
      </c>
      <c r="H14" s="26">
        <f t="shared" si="0"/>
        <v>18</v>
      </c>
      <c r="I14" s="26">
        <f t="shared" si="0"/>
        <v>12</v>
      </c>
      <c r="J14" s="26">
        <f t="shared" si="0"/>
        <v>12</v>
      </c>
      <c r="K14" s="26">
        <f t="shared" si="0"/>
        <v>7</v>
      </c>
      <c r="L14" s="26">
        <f t="shared" si="0"/>
        <v>1</v>
      </c>
      <c r="M14" s="26">
        <f t="shared" si="0"/>
        <v>1</v>
      </c>
      <c r="N14" s="26">
        <f t="shared" si="0"/>
        <v>0</v>
      </c>
    </row>
    <row r="15" spans="2:14" ht="3.75" customHeight="1" hidden="1">
      <c r="B15" s="48">
        <v>19</v>
      </c>
      <c r="C15" s="26">
        <f t="shared" si="0"/>
        <v>0</v>
      </c>
      <c r="D15" s="26">
        <f t="shared" si="0"/>
        <v>3</v>
      </c>
      <c r="E15" s="26">
        <f t="shared" si="0"/>
        <v>9</v>
      </c>
      <c r="F15" s="26">
        <f t="shared" si="0"/>
        <v>17</v>
      </c>
      <c r="G15" s="26">
        <f t="shared" si="0"/>
        <v>20</v>
      </c>
      <c r="H15" s="26">
        <f t="shared" si="0"/>
        <v>18</v>
      </c>
      <c r="I15" s="26">
        <f t="shared" si="0"/>
        <v>12</v>
      </c>
      <c r="J15" s="26">
        <f t="shared" si="0"/>
        <v>12</v>
      </c>
      <c r="K15" s="26">
        <f t="shared" si="0"/>
        <v>7</v>
      </c>
      <c r="L15" s="26">
        <f t="shared" si="0"/>
        <v>1</v>
      </c>
      <c r="M15" s="26">
        <f t="shared" si="0"/>
        <v>1</v>
      </c>
      <c r="N15" s="26">
        <f t="shared" si="0"/>
        <v>0</v>
      </c>
    </row>
    <row r="16" spans="2:14" ht="3.75" customHeight="1" hidden="1">
      <c r="B16" s="48">
        <v>18</v>
      </c>
      <c r="C16" s="26">
        <f t="shared" si="0"/>
        <v>0</v>
      </c>
      <c r="D16" s="26">
        <f t="shared" si="0"/>
        <v>3</v>
      </c>
      <c r="E16" s="26">
        <f t="shared" si="0"/>
        <v>9</v>
      </c>
      <c r="F16" s="26">
        <f t="shared" si="0"/>
        <v>17</v>
      </c>
      <c r="G16" s="26">
        <f t="shared" si="0"/>
        <v>20</v>
      </c>
      <c r="H16" s="26">
        <f t="shared" si="0"/>
        <v>18</v>
      </c>
      <c r="I16" s="26">
        <f t="shared" si="0"/>
        <v>12</v>
      </c>
      <c r="J16" s="26">
        <f t="shared" si="0"/>
        <v>12</v>
      </c>
      <c r="K16" s="26">
        <f t="shared" si="0"/>
        <v>7</v>
      </c>
      <c r="L16" s="26">
        <f t="shared" si="0"/>
        <v>1</v>
      </c>
      <c r="M16" s="26">
        <f t="shared" si="0"/>
        <v>1</v>
      </c>
      <c r="N16" s="26">
        <f t="shared" si="0"/>
        <v>0</v>
      </c>
    </row>
    <row r="17" spans="2:14" ht="3.75" customHeight="1" hidden="1">
      <c r="B17" s="48">
        <v>17</v>
      </c>
      <c r="C17" s="26">
        <f t="shared" si="0"/>
        <v>0</v>
      </c>
      <c r="D17" s="26">
        <f t="shared" si="0"/>
        <v>3</v>
      </c>
      <c r="E17" s="26">
        <f t="shared" si="0"/>
        <v>9</v>
      </c>
      <c r="F17" s="26">
        <f t="shared" si="0"/>
        <v>17</v>
      </c>
      <c r="G17" s="26">
        <f t="shared" si="0"/>
        <v>20</v>
      </c>
      <c r="H17" s="26">
        <f t="shared" si="0"/>
        <v>18</v>
      </c>
      <c r="I17" s="26">
        <f t="shared" si="0"/>
        <v>12</v>
      </c>
      <c r="J17" s="26">
        <f t="shared" si="0"/>
        <v>12</v>
      </c>
      <c r="K17" s="26">
        <f t="shared" si="0"/>
        <v>7</v>
      </c>
      <c r="L17" s="26">
        <f t="shared" si="0"/>
        <v>1</v>
      </c>
      <c r="M17" s="26">
        <f t="shared" si="0"/>
        <v>1</v>
      </c>
      <c r="N17" s="26">
        <f t="shared" si="0"/>
        <v>0</v>
      </c>
    </row>
    <row r="18" spans="2:14" ht="3.75" customHeight="1" hidden="1">
      <c r="B18" s="48">
        <v>16</v>
      </c>
      <c r="C18" s="26">
        <f t="shared" si="0"/>
        <v>0</v>
      </c>
      <c r="D18" s="26">
        <f t="shared" si="0"/>
        <v>3</v>
      </c>
      <c r="E18" s="26">
        <f t="shared" si="0"/>
        <v>9</v>
      </c>
      <c r="F18" s="26">
        <f t="shared" si="0"/>
        <v>17</v>
      </c>
      <c r="G18" s="26">
        <f t="shared" si="0"/>
        <v>20</v>
      </c>
      <c r="H18" s="26">
        <f t="shared" si="0"/>
        <v>18</v>
      </c>
      <c r="I18" s="26">
        <f t="shared" si="0"/>
        <v>12</v>
      </c>
      <c r="J18" s="26">
        <f t="shared" si="0"/>
        <v>12</v>
      </c>
      <c r="K18" s="26">
        <f t="shared" si="0"/>
        <v>7</v>
      </c>
      <c r="L18" s="26">
        <f t="shared" si="0"/>
        <v>1</v>
      </c>
      <c r="M18" s="26">
        <f t="shared" si="0"/>
        <v>1</v>
      </c>
      <c r="N18" s="26">
        <f t="shared" si="0"/>
        <v>0</v>
      </c>
    </row>
    <row r="19" spans="2:14" ht="3.75" customHeight="1" hidden="1">
      <c r="B19" s="48">
        <v>15</v>
      </c>
      <c r="C19" s="26">
        <f>C35</f>
        <v>0</v>
      </c>
      <c r="D19" s="26">
        <f aca="true" t="shared" si="2" ref="D19:N19">D35</f>
        <v>3</v>
      </c>
      <c r="E19" s="26">
        <f t="shared" si="2"/>
        <v>9</v>
      </c>
      <c r="F19" s="26">
        <f t="shared" si="2"/>
        <v>17</v>
      </c>
      <c r="G19" s="26">
        <f t="shared" si="2"/>
        <v>20</v>
      </c>
      <c r="H19" s="26">
        <f t="shared" si="2"/>
        <v>18</v>
      </c>
      <c r="I19" s="26">
        <f t="shared" si="2"/>
        <v>12</v>
      </c>
      <c r="J19" s="26">
        <f t="shared" si="2"/>
        <v>12</v>
      </c>
      <c r="K19" s="26">
        <f t="shared" si="2"/>
        <v>7</v>
      </c>
      <c r="L19" s="26">
        <f t="shared" si="2"/>
        <v>1</v>
      </c>
      <c r="M19" s="26">
        <f t="shared" si="2"/>
        <v>1</v>
      </c>
      <c r="N19" s="26">
        <f t="shared" si="2"/>
        <v>0</v>
      </c>
    </row>
    <row r="20" spans="2:14" ht="3.75" customHeight="1" hidden="1">
      <c r="B20" s="48">
        <v>14</v>
      </c>
      <c r="C20" s="26">
        <f>C35</f>
        <v>0</v>
      </c>
      <c r="D20" s="26">
        <f aca="true" t="shared" si="3" ref="D20:N20">D35</f>
        <v>3</v>
      </c>
      <c r="E20" s="26">
        <f t="shared" si="3"/>
        <v>9</v>
      </c>
      <c r="F20" s="26">
        <f t="shared" si="3"/>
        <v>17</v>
      </c>
      <c r="G20" s="26">
        <f t="shared" si="3"/>
        <v>20</v>
      </c>
      <c r="H20" s="26">
        <f t="shared" si="3"/>
        <v>18</v>
      </c>
      <c r="I20" s="26">
        <f t="shared" si="3"/>
        <v>12</v>
      </c>
      <c r="J20" s="26">
        <f t="shared" si="3"/>
        <v>12</v>
      </c>
      <c r="K20" s="26">
        <f t="shared" si="3"/>
        <v>7</v>
      </c>
      <c r="L20" s="26">
        <f t="shared" si="3"/>
        <v>1</v>
      </c>
      <c r="M20" s="26">
        <f t="shared" si="3"/>
        <v>1</v>
      </c>
      <c r="N20" s="26">
        <f t="shared" si="3"/>
        <v>0</v>
      </c>
    </row>
    <row r="21" spans="2:14" ht="3.75" customHeight="1" hidden="1">
      <c r="B21" s="48">
        <v>13</v>
      </c>
      <c r="C21" s="26">
        <f>C35</f>
        <v>0</v>
      </c>
      <c r="D21" s="26">
        <f aca="true" t="shared" si="4" ref="D21:N21">D35</f>
        <v>3</v>
      </c>
      <c r="E21" s="26">
        <f t="shared" si="4"/>
        <v>9</v>
      </c>
      <c r="F21" s="26">
        <f t="shared" si="4"/>
        <v>17</v>
      </c>
      <c r="G21" s="26">
        <f t="shared" si="4"/>
        <v>20</v>
      </c>
      <c r="H21" s="26">
        <f t="shared" si="4"/>
        <v>18</v>
      </c>
      <c r="I21" s="26">
        <f t="shared" si="4"/>
        <v>12</v>
      </c>
      <c r="J21" s="26">
        <f t="shared" si="4"/>
        <v>12</v>
      </c>
      <c r="K21" s="26">
        <f t="shared" si="4"/>
        <v>7</v>
      </c>
      <c r="L21" s="26">
        <f t="shared" si="4"/>
        <v>1</v>
      </c>
      <c r="M21" s="26">
        <f t="shared" si="4"/>
        <v>1</v>
      </c>
      <c r="N21" s="26">
        <f t="shared" si="4"/>
        <v>0</v>
      </c>
    </row>
    <row r="22" spans="2:14" ht="3.75" customHeight="1" hidden="1">
      <c r="B22" s="48">
        <v>12</v>
      </c>
      <c r="C22" s="26">
        <f>C35</f>
        <v>0</v>
      </c>
      <c r="D22" s="26">
        <f aca="true" t="shared" si="5" ref="D22:N22">D35</f>
        <v>3</v>
      </c>
      <c r="E22" s="26">
        <f t="shared" si="5"/>
        <v>9</v>
      </c>
      <c r="F22" s="26">
        <f t="shared" si="5"/>
        <v>17</v>
      </c>
      <c r="G22" s="26">
        <f t="shared" si="5"/>
        <v>20</v>
      </c>
      <c r="H22" s="26">
        <f t="shared" si="5"/>
        <v>18</v>
      </c>
      <c r="I22" s="26">
        <f t="shared" si="5"/>
        <v>12</v>
      </c>
      <c r="J22" s="26">
        <f t="shared" si="5"/>
        <v>12</v>
      </c>
      <c r="K22" s="26">
        <f t="shared" si="5"/>
        <v>7</v>
      </c>
      <c r="L22" s="26">
        <f t="shared" si="5"/>
        <v>1</v>
      </c>
      <c r="M22" s="26">
        <f t="shared" si="5"/>
        <v>1</v>
      </c>
      <c r="N22" s="26">
        <f t="shared" si="5"/>
        <v>0</v>
      </c>
    </row>
    <row r="23" spans="2:14" ht="3.75" customHeight="1" hidden="1">
      <c r="B23" s="48">
        <v>11</v>
      </c>
      <c r="C23" s="26">
        <f>C35</f>
        <v>0</v>
      </c>
      <c r="D23" s="26">
        <f aca="true" t="shared" si="6" ref="D23:N23">D35</f>
        <v>3</v>
      </c>
      <c r="E23" s="26">
        <f t="shared" si="6"/>
        <v>9</v>
      </c>
      <c r="F23" s="26">
        <f t="shared" si="6"/>
        <v>17</v>
      </c>
      <c r="G23" s="26">
        <f t="shared" si="6"/>
        <v>20</v>
      </c>
      <c r="H23" s="26">
        <f t="shared" si="6"/>
        <v>18</v>
      </c>
      <c r="I23" s="26">
        <f t="shared" si="6"/>
        <v>12</v>
      </c>
      <c r="J23" s="26">
        <f t="shared" si="6"/>
        <v>12</v>
      </c>
      <c r="K23" s="26">
        <f t="shared" si="6"/>
        <v>7</v>
      </c>
      <c r="L23" s="26">
        <f t="shared" si="6"/>
        <v>1</v>
      </c>
      <c r="M23" s="26">
        <f t="shared" si="6"/>
        <v>1</v>
      </c>
      <c r="N23" s="26">
        <f t="shared" si="6"/>
        <v>0</v>
      </c>
    </row>
    <row r="24" spans="2:14" ht="3.75" customHeight="1" hidden="1">
      <c r="B24" s="48">
        <v>10</v>
      </c>
      <c r="C24" s="26">
        <f>C35</f>
        <v>0</v>
      </c>
      <c r="D24" s="26">
        <f aca="true" t="shared" si="7" ref="D24:N24">D35</f>
        <v>3</v>
      </c>
      <c r="E24" s="26">
        <f t="shared" si="7"/>
        <v>9</v>
      </c>
      <c r="F24" s="26">
        <f t="shared" si="7"/>
        <v>17</v>
      </c>
      <c r="G24" s="26">
        <f t="shared" si="7"/>
        <v>20</v>
      </c>
      <c r="H24" s="26">
        <f t="shared" si="7"/>
        <v>18</v>
      </c>
      <c r="I24" s="26">
        <f t="shared" si="7"/>
        <v>12</v>
      </c>
      <c r="J24" s="26">
        <f t="shared" si="7"/>
        <v>12</v>
      </c>
      <c r="K24" s="26">
        <f t="shared" si="7"/>
        <v>7</v>
      </c>
      <c r="L24" s="26">
        <f t="shared" si="7"/>
        <v>1</v>
      </c>
      <c r="M24" s="26">
        <f t="shared" si="7"/>
        <v>1</v>
      </c>
      <c r="N24" s="26">
        <f t="shared" si="7"/>
        <v>0</v>
      </c>
    </row>
    <row r="25" spans="2:14" ht="3.75" customHeight="1" hidden="1">
      <c r="B25" s="48">
        <v>9</v>
      </c>
      <c r="C25" s="26">
        <f>C35</f>
        <v>0</v>
      </c>
      <c r="D25" s="26">
        <f aca="true" t="shared" si="8" ref="D25:N25">D35</f>
        <v>3</v>
      </c>
      <c r="E25" s="26">
        <f t="shared" si="8"/>
        <v>9</v>
      </c>
      <c r="F25" s="26">
        <f t="shared" si="8"/>
        <v>17</v>
      </c>
      <c r="G25" s="26">
        <f t="shared" si="8"/>
        <v>20</v>
      </c>
      <c r="H25" s="26">
        <f t="shared" si="8"/>
        <v>18</v>
      </c>
      <c r="I25" s="26">
        <f t="shared" si="8"/>
        <v>12</v>
      </c>
      <c r="J25" s="26">
        <f t="shared" si="8"/>
        <v>12</v>
      </c>
      <c r="K25" s="26">
        <f t="shared" si="8"/>
        <v>7</v>
      </c>
      <c r="L25" s="26">
        <f t="shared" si="8"/>
        <v>1</v>
      </c>
      <c r="M25" s="26">
        <f t="shared" si="8"/>
        <v>1</v>
      </c>
      <c r="N25" s="26">
        <f t="shared" si="8"/>
        <v>0</v>
      </c>
    </row>
    <row r="26" spans="2:14" ht="3.75" customHeight="1" hidden="1">
      <c r="B26" s="48">
        <v>8</v>
      </c>
      <c r="C26" s="26">
        <f>C35</f>
        <v>0</v>
      </c>
      <c r="D26" s="26">
        <f aca="true" t="shared" si="9" ref="D26:N26">D35</f>
        <v>3</v>
      </c>
      <c r="E26" s="26">
        <f t="shared" si="9"/>
        <v>9</v>
      </c>
      <c r="F26" s="26">
        <f t="shared" si="9"/>
        <v>17</v>
      </c>
      <c r="G26" s="26">
        <f t="shared" si="9"/>
        <v>20</v>
      </c>
      <c r="H26" s="26">
        <f t="shared" si="9"/>
        <v>18</v>
      </c>
      <c r="I26" s="26">
        <f t="shared" si="9"/>
        <v>12</v>
      </c>
      <c r="J26" s="26">
        <f t="shared" si="9"/>
        <v>12</v>
      </c>
      <c r="K26" s="26">
        <f t="shared" si="9"/>
        <v>7</v>
      </c>
      <c r="L26" s="26">
        <f t="shared" si="9"/>
        <v>1</v>
      </c>
      <c r="M26" s="26">
        <f t="shared" si="9"/>
        <v>1</v>
      </c>
      <c r="N26" s="26">
        <f t="shared" si="9"/>
        <v>0</v>
      </c>
    </row>
    <row r="27" spans="2:14" ht="3.75" customHeight="1" hidden="1">
      <c r="B27" s="48">
        <v>7</v>
      </c>
      <c r="C27" s="26">
        <f>C35</f>
        <v>0</v>
      </c>
      <c r="D27" s="26">
        <f aca="true" t="shared" si="10" ref="D27:N27">D35</f>
        <v>3</v>
      </c>
      <c r="E27" s="26">
        <f t="shared" si="10"/>
        <v>9</v>
      </c>
      <c r="F27" s="26">
        <f t="shared" si="10"/>
        <v>17</v>
      </c>
      <c r="G27" s="26">
        <f t="shared" si="10"/>
        <v>20</v>
      </c>
      <c r="H27" s="26">
        <f t="shared" si="10"/>
        <v>18</v>
      </c>
      <c r="I27" s="26">
        <f t="shared" si="10"/>
        <v>12</v>
      </c>
      <c r="J27" s="26">
        <f t="shared" si="10"/>
        <v>12</v>
      </c>
      <c r="K27" s="26">
        <f t="shared" si="10"/>
        <v>7</v>
      </c>
      <c r="L27" s="26">
        <f t="shared" si="10"/>
        <v>1</v>
      </c>
      <c r="M27" s="26">
        <f t="shared" si="10"/>
        <v>1</v>
      </c>
      <c r="N27" s="26">
        <f t="shared" si="10"/>
        <v>0</v>
      </c>
    </row>
    <row r="28" spans="2:14" ht="3.75" customHeight="1" hidden="1">
      <c r="B28" s="48">
        <v>6</v>
      </c>
      <c r="C28" s="26">
        <f>C35</f>
        <v>0</v>
      </c>
      <c r="D28" s="26">
        <f aca="true" t="shared" si="11" ref="D28:N28">D35</f>
        <v>3</v>
      </c>
      <c r="E28" s="26">
        <f t="shared" si="11"/>
        <v>9</v>
      </c>
      <c r="F28" s="26">
        <f t="shared" si="11"/>
        <v>17</v>
      </c>
      <c r="G28" s="26">
        <f t="shared" si="11"/>
        <v>20</v>
      </c>
      <c r="H28" s="26">
        <f t="shared" si="11"/>
        <v>18</v>
      </c>
      <c r="I28" s="26">
        <f t="shared" si="11"/>
        <v>12</v>
      </c>
      <c r="J28" s="26">
        <f t="shared" si="11"/>
        <v>12</v>
      </c>
      <c r="K28" s="26">
        <f t="shared" si="11"/>
        <v>7</v>
      </c>
      <c r="L28" s="26">
        <f t="shared" si="11"/>
        <v>1</v>
      </c>
      <c r="M28" s="26">
        <f t="shared" si="11"/>
        <v>1</v>
      </c>
      <c r="N28" s="26">
        <f t="shared" si="11"/>
        <v>0</v>
      </c>
    </row>
    <row r="29" spans="2:14" ht="3.75" customHeight="1" hidden="1">
      <c r="B29" s="48">
        <v>5</v>
      </c>
      <c r="C29" s="26">
        <f>C35</f>
        <v>0</v>
      </c>
      <c r="D29" s="26">
        <f aca="true" t="shared" si="12" ref="D29:N29">D35</f>
        <v>3</v>
      </c>
      <c r="E29" s="26">
        <f t="shared" si="12"/>
        <v>9</v>
      </c>
      <c r="F29" s="26">
        <f t="shared" si="12"/>
        <v>17</v>
      </c>
      <c r="G29" s="26">
        <f t="shared" si="12"/>
        <v>20</v>
      </c>
      <c r="H29" s="26">
        <f t="shared" si="12"/>
        <v>18</v>
      </c>
      <c r="I29" s="26">
        <f t="shared" si="12"/>
        <v>12</v>
      </c>
      <c r="J29" s="26">
        <f t="shared" si="12"/>
        <v>12</v>
      </c>
      <c r="K29" s="26">
        <f t="shared" si="12"/>
        <v>7</v>
      </c>
      <c r="L29" s="26">
        <f t="shared" si="12"/>
        <v>1</v>
      </c>
      <c r="M29" s="26">
        <f t="shared" si="12"/>
        <v>1</v>
      </c>
      <c r="N29" s="26">
        <f t="shared" si="12"/>
        <v>0</v>
      </c>
    </row>
    <row r="30" spans="2:14" ht="3.75" customHeight="1" hidden="1">
      <c r="B30" s="48">
        <v>4</v>
      </c>
      <c r="C30" s="26">
        <f>C35</f>
        <v>0</v>
      </c>
      <c r="D30" s="26">
        <f aca="true" t="shared" si="13" ref="D30:N30">D35</f>
        <v>3</v>
      </c>
      <c r="E30" s="26">
        <f t="shared" si="13"/>
        <v>9</v>
      </c>
      <c r="F30" s="26">
        <f t="shared" si="13"/>
        <v>17</v>
      </c>
      <c r="G30" s="26">
        <f t="shared" si="13"/>
        <v>20</v>
      </c>
      <c r="H30" s="26">
        <f t="shared" si="13"/>
        <v>18</v>
      </c>
      <c r="I30" s="26">
        <f t="shared" si="13"/>
        <v>12</v>
      </c>
      <c r="J30" s="26">
        <f t="shared" si="13"/>
        <v>12</v>
      </c>
      <c r="K30" s="26">
        <f t="shared" si="13"/>
        <v>7</v>
      </c>
      <c r="L30" s="26">
        <f t="shared" si="13"/>
        <v>1</v>
      </c>
      <c r="M30" s="26">
        <f t="shared" si="13"/>
        <v>1</v>
      </c>
      <c r="N30" s="26">
        <f t="shared" si="13"/>
        <v>0</v>
      </c>
    </row>
    <row r="31" spans="2:14" ht="3.75" customHeight="1" hidden="1">
      <c r="B31" s="48">
        <v>3</v>
      </c>
      <c r="C31" s="26">
        <f>C$35</f>
        <v>0</v>
      </c>
      <c r="D31" s="26">
        <f aca="true" t="shared" si="14" ref="D31:N32">D$35</f>
        <v>3</v>
      </c>
      <c r="E31" s="26">
        <f t="shared" si="14"/>
        <v>9</v>
      </c>
      <c r="F31" s="26">
        <f t="shared" si="14"/>
        <v>17</v>
      </c>
      <c r="G31" s="26">
        <f t="shared" si="14"/>
        <v>20</v>
      </c>
      <c r="H31" s="26">
        <f t="shared" si="14"/>
        <v>18</v>
      </c>
      <c r="I31" s="26">
        <f t="shared" si="14"/>
        <v>12</v>
      </c>
      <c r="J31" s="26">
        <f t="shared" si="14"/>
        <v>12</v>
      </c>
      <c r="K31" s="26">
        <f t="shared" si="14"/>
        <v>7</v>
      </c>
      <c r="L31" s="26">
        <f t="shared" si="14"/>
        <v>1</v>
      </c>
      <c r="M31" s="26">
        <f t="shared" si="14"/>
        <v>1</v>
      </c>
      <c r="N31" s="26">
        <f t="shared" si="14"/>
        <v>0</v>
      </c>
    </row>
    <row r="32" spans="2:14" ht="3.75" customHeight="1" hidden="1">
      <c r="B32" s="48">
        <v>2</v>
      </c>
      <c r="C32" s="26">
        <f>C$35</f>
        <v>0</v>
      </c>
      <c r="D32" s="26">
        <f t="shared" si="14"/>
        <v>3</v>
      </c>
      <c r="E32" s="26">
        <f t="shared" si="14"/>
        <v>9</v>
      </c>
      <c r="F32" s="26">
        <f t="shared" si="14"/>
        <v>17</v>
      </c>
      <c r="G32" s="26">
        <f t="shared" si="14"/>
        <v>20</v>
      </c>
      <c r="H32" s="26">
        <f t="shared" si="14"/>
        <v>18</v>
      </c>
      <c r="I32" s="26">
        <f t="shared" si="14"/>
        <v>12</v>
      </c>
      <c r="J32" s="26">
        <f t="shared" si="14"/>
        <v>12</v>
      </c>
      <c r="K32" s="26">
        <f t="shared" si="14"/>
        <v>7</v>
      </c>
      <c r="L32" s="26">
        <f t="shared" si="14"/>
        <v>1</v>
      </c>
      <c r="M32" s="26">
        <f t="shared" si="14"/>
        <v>1</v>
      </c>
      <c r="N32" s="26">
        <f t="shared" si="14"/>
        <v>0</v>
      </c>
    </row>
    <row r="33" spans="2:14" ht="3.75" customHeight="1" hidden="1">
      <c r="B33" s="48">
        <v>1</v>
      </c>
      <c r="C33" s="49">
        <f>C35</f>
        <v>0</v>
      </c>
      <c r="D33" s="49">
        <f aca="true" t="shared" si="15" ref="D33:N33">D35</f>
        <v>3</v>
      </c>
      <c r="E33" s="49">
        <f t="shared" si="15"/>
        <v>9</v>
      </c>
      <c r="F33" s="49">
        <f t="shared" si="15"/>
        <v>17</v>
      </c>
      <c r="G33" s="49">
        <f t="shared" si="15"/>
        <v>20</v>
      </c>
      <c r="H33" s="49">
        <f t="shared" si="15"/>
        <v>18</v>
      </c>
      <c r="I33" s="49">
        <f t="shared" si="15"/>
        <v>12</v>
      </c>
      <c r="J33" s="49">
        <f t="shared" si="15"/>
        <v>12</v>
      </c>
      <c r="K33" s="49">
        <f t="shared" si="15"/>
        <v>7</v>
      </c>
      <c r="L33" s="49">
        <f t="shared" si="15"/>
        <v>1</v>
      </c>
      <c r="M33" s="49">
        <f t="shared" si="15"/>
        <v>1</v>
      </c>
      <c r="N33" s="49">
        <f t="shared" si="15"/>
        <v>0</v>
      </c>
    </row>
    <row r="34" spans="3:15" ht="3.75" customHeight="1" hidden="1">
      <c r="C34" s="42">
        <v>0</v>
      </c>
      <c r="D34" s="42">
        <v>1</v>
      </c>
      <c r="E34" s="42">
        <v>2</v>
      </c>
      <c r="F34" s="42">
        <v>3</v>
      </c>
      <c r="G34" s="42">
        <v>4</v>
      </c>
      <c r="H34" s="43">
        <v>5</v>
      </c>
      <c r="I34" s="42">
        <v>6</v>
      </c>
      <c r="J34" s="42">
        <v>7</v>
      </c>
      <c r="K34" s="42">
        <v>8</v>
      </c>
      <c r="L34" s="42">
        <v>9</v>
      </c>
      <c r="M34" s="42">
        <v>10</v>
      </c>
      <c r="N34" s="42">
        <v>11</v>
      </c>
      <c r="O34" s="42"/>
    </row>
    <row r="35" spans="2:15" ht="3.75" customHeight="1" hidden="1">
      <c r="B35" s="27"/>
      <c r="C35" s="40">
        <f>COUNTIF(P36:Q85,"=0")</f>
        <v>0</v>
      </c>
      <c r="D35" s="40">
        <f>COUNTIF(P36:Q85,"=1")</f>
        <v>3</v>
      </c>
      <c r="E35" s="40">
        <f>COUNTIF(P36:Q85,"=2")</f>
        <v>9</v>
      </c>
      <c r="F35" s="40">
        <f>COUNTIF(P36:Q85,"=3")</f>
        <v>17</v>
      </c>
      <c r="G35" s="40">
        <f>COUNTIF(P36:Q85,"=4")</f>
        <v>20</v>
      </c>
      <c r="H35" s="40">
        <f>COUNTIF(P36:Q85,"=5")</f>
        <v>18</v>
      </c>
      <c r="I35" s="40">
        <f>COUNTIF(P36:Q85,"=6")</f>
        <v>12</v>
      </c>
      <c r="J35" s="40">
        <f>COUNTIF(P36:Q85,"=7")</f>
        <v>12</v>
      </c>
      <c r="K35" s="40">
        <f>COUNTIF(P36:Q85,"=8")</f>
        <v>7</v>
      </c>
      <c r="L35" s="40">
        <f>COUNTIF(P36:Q85,"=9")</f>
        <v>1</v>
      </c>
      <c r="M35" s="40">
        <f>COUNTIF(P36:Q85,"=10")</f>
        <v>1</v>
      </c>
      <c r="N35" s="40">
        <f>COUNTIF(P36:Q85,"=11")</f>
        <v>0</v>
      </c>
      <c r="O35" s="44">
        <f>SUM(C35:N35)</f>
        <v>100</v>
      </c>
    </row>
    <row r="36" spans="3:17" ht="0.75" customHeight="1" hidden="1">
      <c r="C36" s="42"/>
      <c r="D36" s="42"/>
      <c r="E36" s="42"/>
      <c r="F36" s="42"/>
      <c r="G36" s="42"/>
      <c r="H36" s="42"/>
      <c r="I36" s="42"/>
      <c r="J36" s="45"/>
      <c r="K36" s="45" t="s">
        <v>9</v>
      </c>
      <c r="L36" s="44">
        <v>5</v>
      </c>
      <c r="M36" s="44"/>
      <c r="N36" s="42"/>
      <c r="O36" s="40">
        <f>Zufallsstichprobe!AN111</f>
        <v>4</v>
      </c>
      <c r="P36" s="40">
        <v>3</v>
      </c>
      <c r="Q36" s="40">
        <v>6</v>
      </c>
    </row>
    <row r="37" spans="3:17" ht="0.75" customHeight="1" hidden="1">
      <c r="C37" s="42"/>
      <c r="D37" s="42"/>
      <c r="E37" s="42"/>
      <c r="F37" s="42"/>
      <c r="G37" s="42"/>
      <c r="H37" s="42"/>
      <c r="I37" s="42"/>
      <c r="J37" s="42"/>
      <c r="K37" s="45" t="s">
        <v>7</v>
      </c>
      <c r="L37" s="46">
        <f>AVERAGE(P36:Q85)</f>
        <v>4.73</v>
      </c>
      <c r="M37" s="42"/>
      <c r="N37" s="45"/>
      <c r="O37" s="44"/>
      <c r="P37" s="40">
        <v>3</v>
      </c>
      <c r="Q37" s="40">
        <v>2</v>
      </c>
    </row>
    <row r="38" spans="15:17" ht="0.75" customHeight="1" hidden="1">
      <c r="O38" s="28"/>
      <c r="P38" s="40">
        <v>3</v>
      </c>
      <c r="Q38" s="40">
        <v>3</v>
      </c>
    </row>
    <row r="39" spans="14:17" ht="0.75" customHeight="1" hidden="1">
      <c r="N39" s="1"/>
      <c r="O39" s="41"/>
      <c r="P39" s="40">
        <v>7</v>
      </c>
      <c r="Q39" s="40">
        <v>4</v>
      </c>
    </row>
    <row r="40" spans="15:17" ht="0.75" customHeight="1" hidden="1">
      <c r="O40" s="39"/>
      <c r="P40" s="40">
        <v>2</v>
      </c>
      <c r="Q40" s="40">
        <v>4</v>
      </c>
    </row>
    <row r="41" spans="15:17" ht="0.75" customHeight="1" hidden="1">
      <c r="O41" s="39"/>
      <c r="P41" s="40">
        <v>8</v>
      </c>
      <c r="Q41" s="40">
        <v>4</v>
      </c>
    </row>
    <row r="42" spans="15:17" ht="0.75" customHeight="1" hidden="1">
      <c r="O42" s="39"/>
      <c r="P42" s="40">
        <v>4</v>
      </c>
      <c r="Q42" s="40">
        <v>4</v>
      </c>
    </row>
    <row r="43" spans="15:17" ht="0.75" customHeight="1" hidden="1">
      <c r="O43" s="39"/>
      <c r="P43" s="40">
        <v>9</v>
      </c>
      <c r="Q43" s="40">
        <v>4</v>
      </c>
    </row>
    <row r="44" spans="15:17" ht="0.75" customHeight="1" hidden="1">
      <c r="O44" s="39"/>
      <c r="P44" s="40">
        <v>7</v>
      </c>
      <c r="Q44" s="40">
        <v>5</v>
      </c>
    </row>
    <row r="45" spans="15:17" ht="0.75" customHeight="1" hidden="1">
      <c r="O45" s="39"/>
      <c r="P45" s="40">
        <v>3</v>
      </c>
      <c r="Q45" s="40">
        <v>3</v>
      </c>
    </row>
    <row r="46" spans="15:17" ht="0.75" customHeight="1" hidden="1">
      <c r="O46" s="39"/>
      <c r="P46" s="40">
        <v>6</v>
      </c>
      <c r="Q46" s="40">
        <v>2</v>
      </c>
    </row>
    <row r="47" spans="15:17" ht="0.75" customHeight="1" hidden="1">
      <c r="O47" s="39"/>
      <c r="P47" s="40">
        <v>5</v>
      </c>
      <c r="Q47" s="40">
        <v>2</v>
      </c>
    </row>
    <row r="48" spans="15:17" ht="0.75" customHeight="1" hidden="1">
      <c r="O48" s="39"/>
      <c r="P48" s="40">
        <v>7</v>
      </c>
      <c r="Q48" s="40">
        <v>6</v>
      </c>
    </row>
    <row r="49" spans="15:17" ht="0.75" customHeight="1" hidden="1">
      <c r="O49" s="39"/>
      <c r="P49" s="40">
        <v>5</v>
      </c>
      <c r="Q49" s="40">
        <v>7</v>
      </c>
    </row>
    <row r="50" spans="15:17" ht="0.75" customHeight="1" hidden="1">
      <c r="O50" s="39"/>
      <c r="P50" s="40">
        <v>4</v>
      </c>
      <c r="Q50" s="40">
        <v>8</v>
      </c>
    </row>
    <row r="51" spans="15:17" ht="0.75" customHeight="1" hidden="1">
      <c r="O51" s="39"/>
      <c r="P51" s="40">
        <v>7</v>
      </c>
      <c r="Q51" s="40">
        <v>3</v>
      </c>
    </row>
    <row r="52" spans="15:17" ht="0.75" customHeight="1" hidden="1">
      <c r="O52" s="39"/>
      <c r="P52" s="40">
        <v>3</v>
      </c>
      <c r="Q52" s="40">
        <v>8</v>
      </c>
    </row>
    <row r="53" spans="15:17" ht="0.75" customHeight="1" hidden="1">
      <c r="O53" s="39"/>
      <c r="P53" s="40">
        <v>2</v>
      </c>
      <c r="Q53" s="40">
        <v>5</v>
      </c>
    </row>
    <row r="54" spans="15:17" ht="0.75" customHeight="1" hidden="1">
      <c r="O54" s="39"/>
      <c r="P54" s="40">
        <v>5</v>
      </c>
      <c r="Q54" s="40">
        <v>6</v>
      </c>
    </row>
    <row r="55" spans="15:17" ht="0.75" customHeight="1" hidden="1">
      <c r="O55" s="39"/>
      <c r="P55" s="40">
        <v>6</v>
      </c>
      <c r="Q55" s="40">
        <v>4</v>
      </c>
    </row>
    <row r="56" spans="15:17" ht="0.75" customHeight="1" hidden="1">
      <c r="O56" s="39"/>
      <c r="P56" s="40">
        <v>6</v>
      </c>
      <c r="Q56" s="40">
        <v>4</v>
      </c>
    </row>
    <row r="57" spans="15:17" ht="0.75" customHeight="1" hidden="1">
      <c r="O57" s="39"/>
      <c r="P57" s="40">
        <v>7</v>
      </c>
      <c r="Q57" s="40">
        <v>3</v>
      </c>
    </row>
    <row r="58" spans="15:17" ht="0.75" customHeight="1" hidden="1">
      <c r="O58" s="39"/>
      <c r="P58" s="40">
        <v>5</v>
      </c>
      <c r="Q58" s="40">
        <v>3</v>
      </c>
    </row>
    <row r="59" spans="15:17" ht="0.75" customHeight="1" hidden="1">
      <c r="O59" s="39"/>
      <c r="P59" s="40">
        <v>4</v>
      </c>
      <c r="Q59" s="40">
        <v>7</v>
      </c>
    </row>
    <row r="60" spans="15:17" ht="0.75" customHeight="1" hidden="1">
      <c r="O60" s="39"/>
      <c r="P60" s="40">
        <v>4</v>
      </c>
      <c r="Q60" s="40">
        <v>2</v>
      </c>
    </row>
    <row r="61" spans="15:17" ht="0.75" customHeight="1" hidden="1">
      <c r="O61" s="39"/>
      <c r="P61" s="40">
        <v>3</v>
      </c>
      <c r="Q61" s="40">
        <v>5</v>
      </c>
    </row>
    <row r="62" spans="15:17" ht="0.75" customHeight="1" hidden="1">
      <c r="O62" s="39"/>
      <c r="P62" s="40">
        <v>6</v>
      </c>
      <c r="Q62" s="40">
        <v>2</v>
      </c>
    </row>
    <row r="63" spans="15:17" ht="0.75" customHeight="1" hidden="1">
      <c r="O63" s="39"/>
      <c r="P63" s="40">
        <v>3</v>
      </c>
      <c r="Q63" s="40">
        <v>1</v>
      </c>
    </row>
    <row r="64" spans="15:17" ht="0.75" customHeight="1" hidden="1">
      <c r="O64" s="39"/>
      <c r="P64" s="40">
        <v>5</v>
      </c>
      <c r="Q64" s="40">
        <v>3</v>
      </c>
    </row>
    <row r="65" spans="15:17" ht="0.75" customHeight="1" hidden="1">
      <c r="O65" s="39"/>
      <c r="P65" s="40">
        <v>4</v>
      </c>
      <c r="Q65" s="40">
        <v>5</v>
      </c>
    </row>
    <row r="66" spans="15:17" ht="0.75" customHeight="1" hidden="1">
      <c r="O66" s="39"/>
      <c r="P66" s="40">
        <v>3</v>
      </c>
      <c r="Q66" s="40">
        <v>4</v>
      </c>
    </row>
    <row r="67" spans="15:17" ht="0.75" customHeight="1" hidden="1">
      <c r="O67" s="39"/>
      <c r="P67" s="40">
        <v>8</v>
      </c>
      <c r="Q67" s="40">
        <v>4</v>
      </c>
    </row>
    <row r="68" spans="15:17" ht="0.75" customHeight="1" hidden="1">
      <c r="O68" s="39"/>
      <c r="P68" s="40">
        <v>8</v>
      </c>
      <c r="Q68" s="40">
        <v>6</v>
      </c>
    </row>
    <row r="69" spans="15:17" ht="0.75" customHeight="1" hidden="1">
      <c r="O69" s="39"/>
      <c r="P69" s="40">
        <v>7</v>
      </c>
      <c r="Q69" s="40">
        <v>4</v>
      </c>
    </row>
    <row r="70" spans="15:17" ht="0.75" customHeight="1" hidden="1">
      <c r="O70" s="39"/>
      <c r="P70" s="40">
        <v>4</v>
      </c>
      <c r="Q70" s="40">
        <v>3</v>
      </c>
    </row>
    <row r="71" spans="15:17" ht="0.75" customHeight="1" hidden="1">
      <c r="O71" s="39"/>
      <c r="P71" s="40">
        <v>1</v>
      </c>
      <c r="Q71" s="40">
        <v>2</v>
      </c>
    </row>
    <row r="72" spans="15:17" ht="0.75" customHeight="1" hidden="1">
      <c r="O72" s="39"/>
      <c r="P72" s="40">
        <v>6</v>
      </c>
      <c r="Q72" s="40">
        <v>5</v>
      </c>
    </row>
    <row r="73" spans="15:17" ht="0.75" customHeight="1" hidden="1">
      <c r="O73" s="39"/>
      <c r="P73" s="40">
        <v>7</v>
      </c>
      <c r="Q73" s="40">
        <v>1</v>
      </c>
    </row>
    <row r="74" spans="15:17" ht="0.75" customHeight="1" hidden="1">
      <c r="O74" s="39"/>
      <c r="P74" s="40">
        <v>4</v>
      </c>
      <c r="Q74" s="40">
        <v>5</v>
      </c>
    </row>
    <row r="75" spans="15:17" ht="0.75" customHeight="1" hidden="1">
      <c r="O75" s="39"/>
      <c r="P75" s="40">
        <v>5</v>
      </c>
      <c r="Q75" s="40">
        <v>4</v>
      </c>
    </row>
    <row r="76" spans="15:17" ht="0.75" customHeight="1" hidden="1">
      <c r="O76" s="39"/>
      <c r="P76" s="40">
        <v>4</v>
      </c>
      <c r="Q76" s="40">
        <v>5</v>
      </c>
    </row>
    <row r="77" spans="15:17" ht="0.75" customHeight="1" hidden="1">
      <c r="O77" s="39"/>
      <c r="P77" s="40">
        <v>6</v>
      </c>
      <c r="Q77" s="40">
        <v>2</v>
      </c>
    </row>
    <row r="78" spans="15:17" ht="0.75" customHeight="1" hidden="1">
      <c r="O78" s="39"/>
      <c r="P78" s="40">
        <v>7</v>
      </c>
      <c r="Q78" s="40">
        <v>5</v>
      </c>
    </row>
    <row r="79" spans="15:17" ht="0.75" customHeight="1" hidden="1">
      <c r="O79" s="39"/>
      <c r="P79" s="40">
        <v>7</v>
      </c>
      <c r="Q79" s="40">
        <v>3</v>
      </c>
    </row>
    <row r="80" spans="15:17" ht="0.75" customHeight="1" hidden="1">
      <c r="O80" s="39"/>
      <c r="P80" s="40">
        <v>6</v>
      </c>
      <c r="Q80" s="40">
        <v>10</v>
      </c>
    </row>
    <row r="81" spans="15:17" ht="0.75" customHeight="1" hidden="1">
      <c r="O81" s="39"/>
      <c r="P81" s="40">
        <v>3</v>
      </c>
      <c r="Q81" s="40">
        <v>4</v>
      </c>
    </row>
    <row r="82" spans="15:17" ht="0.75" customHeight="1" hidden="1">
      <c r="O82" s="39"/>
      <c r="P82" s="40">
        <v>5</v>
      </c>
      <c r="Q82" s="40">
        <v>5</v>
      </c>
    </row>
    <row r="83" spans="15:17" ht="0.75" customHeight="1" hidden="1">
      <c r="O83" s="39"/>
      <c r="P83" s="40">
        <v>7</v>
      </c>
      <c r="Q83" s="40">
        <v>6</v>
      </c>
    </row>
    <row r="84" spans="15:17" ht="0.75" customHeight="1" hidden="1">
      <c r="O84" s="39"/>
      <c r="P84" s="40">
        <v>5</v>
      </c>
      <c r="Q84" s="40">
        <v>5</v>
      </c>
    </row>
    <row r="85" spans="15:17" ht="0.75" customHeight="1" hidden="1">
      <c r="O85" s="39"/>
      <c r="P85" s="40">
        <v>8</v>
      </c>
      <c r="Q85" s="40">
        <v>8</v>
      </c>
    </row>
    <row r="86" ht="0.75" customHeight="1" hidden="1"/>
    <row r="87" ht="0.75" customHeight="1" hidden="1"/>
    <row r="88" ht="0.75" customHeight="1" hidden="1"/>
    <row r="89" ht="0.75" customHeight="1" hidden="1"/>
    <row r="90" ht="0.75" customHeight="1" hidden="1"/>
    <row r="91" ht="0.75" customHeight="1" hidden="1"/>
    <row r="92" ht="0.75" customHeight="1" hidden="1"/>
    <row r="93" ht="0.75" customHeight="1" hidden="1"/>
    <row r="94" ht="0.75" customHeight="1" hidden="1"/>
    <row r="95" ht="0.75" customHeight="1" hidden="1"/>
    <row r="96" ht="0.75" customHeight="1" hidden="1"/>
    <row r="97" ht="0.75" customHeight="1" hidden="1"/>
    <row r="98" ht="0.75" customHeight="1" hidden="1"/>
    <row r="99" ht="0.75" customHeight="1" hidden="1"/>
    <row r="100" ht="0.75" customHeight="1" hidden="1"/>
    <row r="101" ht="0.75" customHeight="1" hidden="1"/>
    <row r="102" ht="0.75" customHeight="1" hidden="1"/>
    <row r="103" ht="0.75" customHeight="1" hidden="1"/>
    <row r="104" ht="0.75" customHeight="1" hidden="1"/>
    <row r="105" ht="0.75" customHeight="1" hidden="1"/>
    <row r="106" ht="0.75" customHeight="1" hidden="1"/>
    <row r="107" ht="0.75" customHeight="1" hidden="1"/>
    <row r="108" ht="0.75" customHeight="1" hidden="1"/>
    <row r="109" ht="0.75" customHeight="1" hidden="1"/>
    <row r="110" ht="0.75" customHeight="1" hidden="1"/>
    <row r="111" ht="0.75" customHeight="1" hidden="1"/>
    <row r="112" ht="0.75" customHeight="1" hidden="1"/>
    <row r="113" ht="0.75" customHeight="1" hidden="1"/>
    <row r="114" ht="0.75" customHeight="1" hidden="1"/>
    <row r="115" ht="0.75" customHeight="1" hidden="1"/>
    <row r="116" ht="0.75" customHeight="1" hidden="1"/>
    <row r="117" ht="0.75" customHeight="1" hidden="1"/>
    <row r="118" ht="0.75" customHeight="1" hidden="1"/>
    <row r="119" ht="0.75" customHeight="1" hidden="1"/>
    <row r="120" ht="0.75" customHeight="1" hidden="1"/>
    <row r="121" ht="0.75" customHeight="1" hidden="1"/>
    <row r="122" ht="0.75" customHeight="1" hidden="1"/>
    <row r="123" ht="0.75" customHeight="1" hidden="1"/>
    <row r="124" ht="0.75" customHeight="1" hidden="1"/>
    <row r="125" ht="0.75" customHeight="1" hidden="1"/>
    <row r="126" ht="0.75" customHeight="1" hidden="1"/>
    <row r="127" ht="0.75" customHeight="1" hidden="1"/>
    <row r="128" ht="0.75" customHeight="1" hidden="1"/>
    <row r="129" ht="0.75" customHeight="1" hidden="1"/>
    <row r="130" ht="0.75" customHeight="1" hidden="1"/>
    <row r="131" ht="0.75" customHeight="1" hidden="1"/>
    <row r="132" ht="0.75" customHeight="1" hidden="1"/>
    <row r="133" ht="0.75" customHeight="1" hidden="1"/>
    <row r="134" ht="0.75" customHeight="1" hidden="1"/>
    <row r="135" ht="3.75" customHeight="1" hidden="1"/>
    <row r="136" ht="3.75" customHeight="1" hidden="1"/>
    <row r="137" ht="3.75" customHeight="1" hidden="1"/>
    <row r="138" ht="3.75" customHeight="1" hidden="1"/>
    <row r="139" ht="3.75" customHeight="1" hidden="1"/>
    <row r="140" ht="3.75" customHeight="1" hidden="1"/>
    <row r="141" ht="3.75" customHeight="1" hidden="1"/>
    <row r="142" ht="3.75" customHeight="1" hidden="1"/>
    <row r="143" ht="3.75" customHeight="1" hidden="1"/>
    <row r="144" ht="3.75" customHeight="1" hidden="1"/>
    <row r="145" ht="3.75" customHeight="1" hidden="1"/>
    <row r="146" ht="3.75" customHeight="1" hidden="1"/>
    <row r="147" ht="3.75" customHeight="1" hidden="1"/>
    <row r="148" ht="3.75" customHeight="1" hidden="1"/>
    <row r="149" ht="3.75" customHeight="1" hidden="1"/>
    <row r="150" ht="3.75" customHeight="1" hidden="1"/>
    <row r="151" ht="3.75" customHeight="1" hidden="1"/>
    <row r="152" ht="3.75" customHeight="1" hidden="1"/>
    <row r="153" ht="3.75" customHeight="1" hidden="1"/>
    <row r="154" ht="3.75" customHeight="1" hidden="1"/>
    <row r="155" ht="3.75" customHeight="1" hidden="1"/>
    <row r="156" ht="3.75" customHeight="1" hidden="1"/>
    <row r="157" ht="3.75" customHeight="1" hidden="1"/>
    <row r="158" ht="3.75" customHeight="1" hidden="1"/>
    <row r="159" ht="3.75" customHeight="1" hidden="1"/>
    <row r="160" ht="3.75" customHeight="1" hidden="1"/>
    <row r="161" ht="3.75" customHeight="1" hidden="1"/>
    <row r="162" ht="3.75" customHeight="1" hidden="1"/>
    <row r="163" ht="3.75" customHeight="1" hidden="1"/>
    <row r="164" ht="3.75" customHeight="1" hidden="1"/>
    <row r="165" ht="3.75" customHeight="1" hidden="1"/>
    <row r="166" ht="3.75" customHeight="1" hidden="1"/>
    <row r="167" ht="3.75" customHeight="1" hidden="1"/>
    <row r="168" ht="3.75" customHeight="1" hidden="1"/>
    <row r="169" ht="3.75" customHeight="1" hidden="1"/>
    <row r="170" ht="3.75" customHeight="1" hidden="1"/>
    <row r="171" ht="3.75" customHeight="1" hidden="1"/>
    <row r="172" ht="3.75" customHeight="1" hidden="1"/>
    <row r="173" ht="3.75" customHeight="1" hidden="1"/>
    <row r="174" ht="3.75" customHeight="1" hidden="1"/>
    <row r="175" ht="3.75" customHeight="1" hidden="1"/>
    <row r="176" ht="3.75" customHeight="1" hidden="1"/>
    <row r="177" ht="3.75" customHeight="1" hidden="1"/>
    <row r="178" ht="3.75" customHeight="1" hidden="1"/>
    <row r="179" ht="3.75" customHeight="1" hidden="1"/>
    <row r="180" ht="3.75" customHeight="1" hidden="1"/>
    <row r="181" ht="3.75" customHeight="1" hidden="1"/>
    <row r="182" ht="3.75" customHeight="1" hidden="1"/>
    <row r="183" ht="3.75" customHeight="1" hidden="1"/>
    <row r="184" ht="3.75" customHeight="1" hidden="1"/>
    <row r="185" ht="3.75" customHeight="1" hidden="1"/>
    <row r="186" ht="3.75" customHeight="1" hidden="1"/>
    <row r="187" ht="3.75" customHeight="1" hidden="1"/>
    <row r="188" ht="3.75" customHeight="1" hidden="1"/>
    <row r="189" ht="3.75" customHeight="1" hidden="1"/>
    <row r="190" ht="3.75" customHeight="1" hidden="1"/>
    <row r="191" ht="3.75" customHeight="1" hidden="1"/>
    <row r="192" ht="3.75" customHeight="1" hidden="1"/>
    <row r="193" ht="3.75" customHeight="1" hidden="1"/>
  </sheetData>
  <conditionalFormatting sqref="C4:N4">
    <cfRule type="cellIs" priority="1" dxfId="5" operator="greaterThan" stopIfTrue="1">
      <formula>29</formula>
    </cfRule>
  </conditionalFormatting>
  <conditionalFormatting sqref="C5:N5">
    <cfRule type="cellIs" priority="2" dxfId="5" operator="greaterThan" stopIfTrue="1">
      <formula>28</formula>
    </cfRule>
  </conditionalFormatting>
  <conditionalFormatting sqref="C6:N6">
    <cfRule type="cellIs" priority="3" dxfId="5" operator="greaterThan" stopIfTrue="1">
      <formula>27</formula>
    </cfRule>
  </conditionalFormatting>
  <conditionalFormatting sqref="C7:N7">
    <cfRule type="cellIs" priority="4" dxfId="5" operator="greaterThan" stopIfTrue="1">
      <formula>26</formula>
    </cfRule>
  </conditionalFormatting>
  <conditionalFormatting sqref="C8:N8">
    <cfRule type="cellIs" priority="5" dxfId="5" operator="greaterThan" stopIfTrue="1">
      <formula>25</formula>
    </cfRule>
  </conditionalFormatting>
  <conditionalFormatting sqref="C9:N9">
    <cfRule type="cellIs" priority="6" dxfId="5" operator="greaterThan" stopIfTrue="1">
      <formula>24</formula>
    </cfRule>
  </conditionalFormatting>
  <conditionalFormatting sqref="C10:N10">
    <cfRule type="cellIs" priority="7" dxfId="5" operator="greaterThan" stopIfTrue="1">
      <formula>23</formula>
    </cfRule>
  </conditionalFormatting>
  <conditionalFormatting sqref="C11:N11">
    <cfRule type="cellIs" priority="8" dxfId="5" operator="greaterThan" stopIfTrue="1">
      <formula>22</formula>
    </cfRule>
  </conditionalFormatting>
  <conditionalFormatting sqref="C12:N12">
    <cfRule type="cellIs" priority="9" dxfId="5" operator="greaterThan" stopIfTrue="1">
      <formula>21</formula>
    </cfRule>
  </conditionalFormatting>
  <conditionalFormatting sqref="C13:N13">
    <cfRule type="cellIs" priority="10" dxfId="5" operator="greaterThan" stopIfTrue="1">
      <formula>20</formula>
    </cfRule>
  </conditionalFormatting>
  <conditionalFormatting sqref="C14:N14">
    <cfRule type="cellIs" priority="11" dxfId="5" operator="greaterThan" stopIfTrue="1">
      <formula>19</formula>
    </cfRule>
  </conditionalFormatting>
  <conditionalFormatting sqref="C15:N15">
    <cfRule type="cellIs" priority="12" dxfId="5" operator="greaterThan" stopIfTrue="1">
      <formula>18</formula>
    </cfRule>
  </conditionalFormatting>
  <conditionalFormatting sqref="C16:N16">
    <cfRule type="cellIs" priority="13" dxfId="5" operator="greaterThan" stopIfTrue="1">
      <formula>17</formula>
    </cfRule>
  </conditionalFormatting>
  <conditionalFormatting sqref="C17:N17">
    <cfRule type="cellIs" priority="14" dxfId="5" operator="greaterThan" stopIfTrue="1">
      <formula>16</formula>
    </cfRule>
  </conditionalFormatting>
  <conditionalFormatting sqref="C18:N18">
    <cfRule type="cellIs" priority="15" dxfId="5" operator="greaterThan" stopIfTrue="1">
      <formula>15</formula>
    </cfRule>
  </conditionalFormatting>
  <conditionalFormatting sqref="C19:N19">
    <cfRule type="cellIs" priority="16" dxfId="5" operator="greaterThan" stopIfTrue="1">
      <formula>14</formula>
    </cfRule>
  </conditionalFormatting>
  <conditionalFormatting sqref="C20:N20">
    <cfRule type="cellIs" priority="17" dxfId="5" operator="greaterThan" stopIfTrue="1">
      <formula>13</formula>
    </cfRule>
  </conditionalFormatting>
  <conditionalFormatting sqref="C21:N21">
    <cfRule type="cellIs" priority="18" dxfId="5" operator="greaterThan" stopIfTrue="1">
      <formula>12</formula>
    </cfRule>
  </conditionalFormatting>
  <conditionalFormatting sqref="C22:N22">
    <cfRule type="cellIs" priority="19" dxfId="5" operator="greaterThan" stopIfTrue="1">
      <formula>11</formula>
    </cfRule>
  </conditionalFormatting>
  <conditionalFormatting sqref="C23:N23">
    <cfRule type="cellIs" priority="20" dxfId="5" operator="greaterThan" stopIfTrue="1">
      <formula>10</formula>
    </cfRule>
  </conditionalFormatting>
  <conditionalFormatting sqref="C24:N24">
    <cfRule type="cellIs" priority="21" dxfId="5" operator="greaterThan" stopIfTrue="1">
      <formula>9</formula>
    </cfRule>
  </conditionalFormatting>
  <conditionalFormatting sqref="C25:N25">
    <cfRule type="cellIs" priority="22" dxfId="5" operator="greaterThan" stopIfTrue="1">
      <formula>8</formula>
    </cfRule>
  </conditionalFormatting>
  <conditionalFormatting sqref="C26:N26">
    <cfRule type="cellIs" priority="23" dxfId="5" operator="greaterThan" stopIfTrue="1">
      <formula>7</formula>
    </cfRule>
  </conditionalFormatting>
  <conditionalFormatting sqref="C27:N27">
    <cfRule type="cellIs" priority="24" dxfId="5" operator="greaterThan" stopIfTrue="1">
      <formula>6</formula>
    </cfRule>
  </conditionalFormatting>
  <conditionalFormatting sqref="C28:N28">
    <cfRule type="cellIs" priority="25" dxfId="5" operator="greaterThan" stopIfTrue="1">
      <formula>5</formula>
    </cfRule>
  </conditionalFormatting>
  <conditionalFormatting sqref="C29:N29">
    <cfRule type="cellIs" priority="26" dxfId="5" operator="greaterThan" stopIfTrue="1">
      <formula>4</formula>
    </cfRule>
  </conditionalFormatting>
  <conditionalFormatting sqref="C30:N30">
    <cfRule type="cellIs" priority="27" dxfId="5" operator="greaterThan" stopIfTrue="1">
      <formula>3</formula>
    </cfRule>
  </conditionalFormatting>
  <conditionalFormatting sqref="C31:N31">
    <cfRule type="cellIs" priority="28" dxfId="5" operator="greaterThan" stopIfTrue="1">
      <formula>2</formula>
    </cfRule>
  </conditionalFormatting>
  <conditionalFormatting sqref="C32:N32">
    <cfRule type="cellIs" priority="29" dxfId="5" operator="greaterThan" stopIfTrue="1">
      <formula>1</formula>
    </cfRule>
  </conditionalFormatting>
  <conditionalFormatting sqref="C33:N33">
    <cfRule type="cellIs" priority="30" dxfId="5" operator="greaterThan" stopIfTrue="1">
      <formula>0</formula>
    </cfRule>
  </conditionalFormatting>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JZ</dc:creator>
  <cp:keywords/>
  <dc:description/>
  <cp:lastModifiedBy>Jürg Zimmermann</cp:lastModifiedBy>
  <cp:lastPrinted>2006-02-14T14:03:26Z</cp:lastPrinted>
  <dcterms:created xsi:type="dcterms:W3CDTF">2005-08-13T15:53:56Z</dcterms:created>
  <dcterms:modified xsi:type="dcterms:W3CDTF">2007-09-18T06:55:26Z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-1321373111</vt:i4>
  </property>
  <property fmtid="{D5CDD505-2E9C-101B-9397-08002B2CF9AE}" pid="3" name="_EmailSubject">
    <vt:lpwstr>3 Dokumente für Forum Schule</vt:lpwstr>
  </property>
  <property fmtid="{D5CDD505-2E9C-101B-9397-08002B2CF9AE}" pid="4" name="_AuthorEmail">
    <vt:lpwstr>Juerg.Zimmermann@bfs.admin.ch</vt:lpwstr>
  </property>
  <property fmtid="{D5CDD505-2E9C-101B-9397-08002B2CF9AE}" pid="5" name="_AuthorEmailDisplayName">
    <vt:lpwstr>Zimmermann Jürg BFS</vt:lpwstr>
  </property>
</Properties>
</file>